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TSK - VR - ZAT - osvetleni a trafostanice\dokumentace - upravena\D\"/>
    </mc:Choice>
  </mc:AlternateContent>
  <xr:revisionPtr revIDLastSave="0" documentId="13_ncr:1_{8FAE670D-E483-4475-B2FC-893442F84C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" sheetId="16" r:id="rId1"/>
    <sheet name="ZAT - obecné" sheetId="10" r:id="rId2"/>
    <sheet name="ZAT - B.1" sheetId="6" r:id="rId3"/>
    <sheet name="ZAT - B.2" sheetId="18" r:id="rId4"/>
    <sheet name="ZAT - B.3" sheetId="12" r:id="rId5"/>
  </sheets>
  <definedNames>
    <definedName name="_xlnm.Print_Titles" localSheetId="0">REKAP!$3:$3</definedName>
    <definedName name="_xlnm.Print_Titles" localSheetId="2">'ZAT - B.1'!#REF!</definedName>
    <definedName name="_xlnm.Print_Titles" localSheetId="3">'ZAT - B.2'!$3:$3</definedName>
    <definedName name="_xlnm.Print_Titles" localSheetId="4">'ZAT - B.3'!#REF!</definedName>
    <definedName name="_xlnm.Print_Titles" localSheetId="1">'ZAT - obecné'!$3:$3</definedName>
    <definedName name="_xlnm.Print_Area" localSheetId="0">REKAP!$A$1:$D$18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0" l="1"/>
  <c r="G13" i="6" l="1"/>
  <c r="G12" i="6"/>
  <c r="G22" i="10"/>
  <c r="G9" i="10"/>
  <c r="G16" i="10"/>
  <c r="G37" i="18"/>
  <c r="G33" i="18"/>
  <c r="G32" i="18"/>
  <c r="G29" i="18"/>
  <c r="A6" i="18"/>
  <c r="A7" i="18" s="1"/>
  <c r="G6" i="18"/>
  <c r="G7" i="18"/>
  <c r="G11" i="18"/>
  <c r="G12" i="18"/>
  <c r="E15" i="18"/>
  <c r="G15" i="18" s="1"/>
  <c r="G16" i="18"/>
  <c r="G17" i="18"/>
  <c r="G20" i="18"/>
  <c r="G21" i="18"/>
  <c r="G22" i="18"/>
  <c r="G23" i="18"/>
  <c r="G24" i="18"/>
  <c r="G25" i="18"/>
  <c r="G28" i="18"/>
  <c r="G30" i="18"/>
  <c r="G31" i="18"/>
  <c r="G34" i="18"/>
  <c r="G35" i="18"/>
  <c r="G36" i="18"/>
  <c r="G38" i="18"/>
  <c r="G41" i="18"/>
  <c r="G21" i="10"/>
  <c r="G20" i="10"/>
  <c r="G19" i="10"/>
  <c r="G21" i="12"/>
  <c r="G26" i="12"/>
  <c r="G25" i="12"/>
  <c r="G24" i="12"/>
  <c r="G20" i="12"/>
  <c r="G19" i="12"/>
  <c r="G18" i="12"/>
  <c r="G17" i="12"/>
  <c r="G14" i="12"/>
  <c r="G13" i="12"/>
  <c r="G12" i="12"/>
  <c r="G11" i="12"/>
  <c r="G8" i="12"/>
  <c r="G7" i="12"/>
  <c r="G6" i="12"/>
  <c r="A6" i="12"/>
  <c r="A7" i="12" s="1"/>
  <c r="G18" i="10"/>
  <c r="G15" i="10"/>
  <c r="G14" i="10"/>
  <c r="G12" i="10"/>
  <c r="G11" i="10"/>
  <c r="G10" i="10"/>
  <c r="G7" i="10"/>
  <c r="G6" i="10"/>
  <c r="G9" i="6"/>
  <c r="G8" i="6"/>
  <c r="G14" i="6"/>
  <c r="G7" i="6"/>
  <c r="G6" i="6"/>
  <c r="G23" i="6"/>
  <c r="G24" i="6"/>
  <c r="G31" i="6"/>
  <c r="G30" i="6"/>
  <c r="G25" i="6"/>
  <c r="G27" i="6"/>
  <c r="G26" i="6"/>
  <c r="G20" i="6"/>
  <c r="G19" i="6"/>
  <c r="G18" i="6"/>
  <c r="G15" i="6"/>
  <c r="A6" i="6"/>
  <c r="A7" i="10"/>
  <c r="G8" i="10"/>
  <c r="G17" i="10"/>
  <c r="A7" i="16"/>
  <c r="A8" i="16"/>
  <c r="G24" i="10" l="1"/>
  <c r="A9" i="16"/>
  <c r="D6" i="16"/>
  <c r="A8" i="10"/>
  <c r="A9" i="10" s="1"/>
  <c r="A10" i="10" s="1"/>
  <c r="G43" i="18"/>
  <c r="D8" i="16" s="1"/>
  <c r="G33" i="6"/>
  <c r="D7" i="16" s="1"/>
  <c r="G28" i="12"/>
  <c r="D9" i="16" s="1"/>
  <c r="A7" i="6"/>
  <c r="A8" i="6" s="1"/>
  <c r="A11" i="16"/>
  <c r="A8" i="12"/>
  <c r="A11" i="12" s="1"/>
  <c r="A11" i="10" l="1"/>
  <c r="A12" i="10" s="1"/>
  <c r="D13" i="16"/>
  <c r="D14" i="16" s="1"/>
  <c r="D15" i="16" s="1"/>
  <c r="A9" i="6"/>
  <c r="A12" i="12"/>
  <c r="A13" i="10" l="1"/>
  <c r="A11" i="18"/>
  <c r="A12" i="18" s="1"/>
  <c r="A13" i="12"/>
  <c r="A14" i="10" l="1"/>
  <c r="A15" i="10"/>
  <c r="A14" i="12"/>
  <c r="A16" i="10" l="1"/>
  <c r="A17" i="10"/>
  <c r="A15" i="18"/>
  <c r="A17" i="12"/>
  <c r="A18" i="12" s="1"/>
  <c r="A18" i="10" l="1"/>
  <c r="A19" i="10" s="1"/>
  <c r="A20" i="10" s="1"/>
  <c r="A21" i="10" s="1"/>
  <c r="A22" i="10" s="1"/>
  <c r="A19" i="12"/>
  <c r="A20" i="12" s="1"/>
  <c r="A24" i="12" s="1"/>
  <c r="A16" i="18"/>
  <c r="A17" i="18" s="1"/>
  <c r="A20" i="18" s="1"/>
  <c r="A21" i="18" s="1"/>
  <c r="A22" i="18" s="1"/>
  <c r="A23" i="18" s="1"/>
  <c r="A24" i="18" s="1"/>
  <c r="A25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41" i="18" s="1"/>
  <c r="A25" i="12"/>
  <c r="A26" i="12" s="1"/>
  <c r="A12" i="6" l="1"/>
  <c r="A13" i="6"/>
</calcChain>
</file>

<file path=xl/sharedStrings.xml><?xml version="1.0" encoding="utf-8"?>
<sst xmlns="http://schemas.openxmlformats.org/spreadsheetml/2006/main" count="226" uniqueCount="122">
  <si>
    <t>P.č.</t>
  </si>
  <si>
    <t>Č.položky</t>
  </si>
  <si>
    <t>Popis položky</t>
  </si>
  <si>
    <t>M.j.</t>
  </si>
  <si>
    <t>Jedn.cena</t>
  </si>
  <si>
    <t>KPL</t>
  </si>
  <si>
    <t>M</t>
  </si>
  <si>
    <t>Výměra</t>
  </si>
  <si>
    <t>Cena celkem</t>
  </si>
  <si>
    <t>Kabely</t>
  </si>
  <si>
    <t>Kabelové trasy</t>
  </si>
  <si>
    <t>Tlakové ucpávky</t>
  </si>
  <si>
    <t>Protipožární ucpávky, požární odolnost 90 minut</t>
  </si>
  <si>
    <t>Příchytka, pro elektroinstalační trubku</t>
  </si>
  <si>
    <t>Osvětlení</t>
  </si>
  <si>
    <t>Rozvaděče</t>
  </si>
  <si>
    <t>ks</t>
  </si>
  <si>
    <t>m</t>
  </si>
  <si>
    <t>kpl</t>
  </si>
  <si>
    <t>Ostatní práce</t>
  </si>
  <si>
    <t>Elektroinstalační trubka, samozhášivá, bezhalogenová, průměr 32mm</t>
  </si>
  <si>
    <t>Demontáže</t>
  </si>
  <si>
    <t>Demontáž stávajícího svítidla</t>
  </si>
  <si>
    <t>Demontáž stávajícího napájecího rozvaděče</t>
  </si>
  <si>
    <t>Kabel napájecí CHKE-V 5Jx4mm2</t>
  </si>
  <si>
    <t>Kabel napájecí CHKE-V 3Jx2,5mm2</t>
  </si>
  <si>
    <t>Kabel napájecí CHKE-V 5Jx2,5mm2</t>
  </si>
  <si>
    <t>Montáž svítidla tunelového včetně zapojení</t>
  </si>
  <si>
    <t>ZAT - TECHNICKÁ SPECIFIKACE</t>
  </si>
  <si>
    <t>Demontáž stávajících napájecích kabelů osvětlení včetně uchycení</t>
  </si>
  <si>
    <t>Odvoz na skládku, včetně poplatku a ekologické likvidace demontovaného materiálu</t>
  </si>
  <si>
    <t>Řídicí stanice subsystému osvětlení</t>
  </si>
  <si>
    <t>Měření a regulace</t>
  </si>
  <si>
    <t>Jasoměr, napájení 230V AC, vysoký rozsah pracovních teplot - venkovní provedení, měřící rozsah min. 0 až 10000cd/m2, analogový výstup proudová smyčka 4 až 20mA</t>
  </si>
  <si>
    <t>Nosná konstrukce jasoměru, včetně upevňovacího materiálu</t>
  </si>
  <si>
    <t>Kabel sběrnice DALI, samozhášivý</t>
  </si>
  <si>
    <t>Kabel napájecí jasoměru, samozhášivý</t>
  </si>
  <si>
    <t>Kabel signálový jasoměru, samozhášivý</t>
  </si>
  <si>
    <t>Kabelová trasa sběrnice DALI</t>
  </si>
  <si>
    <t>Softwarové práce</t>
  </si>
  <si>
    <t>Vytvoření symbol table</t>
  </si>
  <si>
    <t>Software - průjezdné osvětlení</t>
  </si>
  <si>
    <t>Software - akomodační osvětlení</t>
  </si>
  <si>
    <t>Software - měření a regulace, jasoměry</t>
  </si>
  <si>
    <t>Software - signalizace trafostanice</t>
  </si>
  <si>
    <t>Software - rekonfigurace stávající technologické datové sítě</t>
  </si>
  <si>
    <t>Software - konfigurace systému DALI</t>
  </si>
  <si>
    <t>Všeobecné práce</t>
  </si>
  <si>
    <t>Drobný montážní materiál</t>
  </si>
  <si>
    <t>Stavební přípomoce</t>
  </si>
  <si>
    <t>VŠEOBECNÉ PRÁCE</t>
  </si>
  <si>
    <t>Zařízení staveniště - zřízení, provoz, demontáž</t>
  </si>
  <si>
    <t>Komplexní zkoušky - zajištění, vyhodnocení</t>
  </si>
  <si>
    <t>Dokumentace a protokoly pro provedení komplexních zkoušek</t>
  </si>
  <si>
    <t>Dokumentace skutečného provedení</t>
  </si>
  <si>
    <t>Školení operátorů a dispečerů</t>
  </si>
  <si>
    <t>CELKEM</t>
  </si>
  <si>
    <t>Elektroinstalační trubka, průměr 40mm, korugovaná, uložení do výkopu</t>
  </si>
  <si>
    <t>Úprava terénu - likvidace keřů a stromů</t>
  </si>
  <si>
    <t>Úprava terénu - zasetí trávníků, keřů, zalévání</t>
  </si>
  <si>
    <t>Úprava vizualizace ŘS ZAT</t>
  </si>
  <si>
    <t>Rekonfigurace hlavní stanice ŘS ZAT</t>
  </si>
  <si>
    <t>Úprava trenažéru ZAT</t>
  </si>
  <si>
    <t>Dokumentace DIO pro práce na ZAT</t>
  </si>
  <si>
    <t>Zajištění DIR pro práce na ZAT</t>
  </si>
  <si>
    <t>CELKEM B.1</t>
  </si>
  <si>
    <t>CELKEM B.2</t>
  </si>
  <si>
    <t>Materiál</t>
  </si>
  <si>
    <t>kg</t>
  </si>
  <si>
    <t>Montáž</t>
  </si>
  <si>
    <t>úprava zarážek koleček</t>
  </si>
  <si>
    <t>m2</t>
  </si>
  <si>
    <t>Demontáž</t>
  </si>
  <si>
    <t>vysunutí transformátoru ze stanoviště</t>
  </si>
  <si>
    <t>jeřábové práce (vykládka a nakládka transformátoru)</t>
  </si>
  <si>
    <t>násun transformátoru na stanoviště</t>
  </si>
  <si>
    <t>manipulační práce na el. zařízení (vypnutí, zajištění, zapnutí)</t>
  </si>
  <si>
    <t>profil L 20x20x3 mm</t>
  </si>
  <si>
    <t>epoxidová barva s vysokým obsahem zinku</t>
  </si>
  <si>
    <t xml:space="preserve">montáž transformátorů 3fázových vn/nn suchých v kobkách do 400 kVA   </t>
  </si>
  <si>
    <t>montáž kabelů od kondenzátorů a monitorování teploty</t>
  </si>
  <si>
    <t>zhotovení nátěru epoxidovou barvou</t>
  </si>
  <si>
    <t xml:space="preserve">demontáž transformátorů 3fázových vn/nn suchých v kobkách do 400 kVA   </t>
  </si>
  <si>
    <t>odpojení kabelů od kondenzátorů a monitorování teploty</t>
  </si>
  <si>
    <t>obroušení zinkové vrstvy</t>
  </si>
  <si>
    <t>ČÁST B.1 - OSVĚTLENÍ</t>
  </si>
  <si>
    <t>ČÁST B.3 - TRANSFORMÁTORY</t>
  </si>
  <si>
    <t>Ostatní</t>
  </si>
  <si>
    <t>ČÁST B.2 - ŘÍZENÍ OSVĚTLOVACÍ SOUSTAVY</t>
  </si>
  <si>
    <t>TECHNICKÁ SPECIFIKACE</t>
  </si>
  <si>
    <t>B.1 Osvětlení</t>
  </si>
  <si>
    <t>B.2 Řízení osvětlovací soustavy</t>
  </si>
  <si>
    <t>B.3 Transformátory</t>
  </si>
  <si>
    <t>Zlíchovský tunel - ZAT</t>
  </si>
  <si>
    <t>Individuální funkční zkoušky (B1+B2)</t>
  </si>
  <si>
    <t>Průvodní technická dokumentace</t>
  </si>
  <si>
    <t>Realizační dokumentace včetně dílenské dokumentace</t>
  </si>
  <si>
    <t>Výchozí revize elektro VN a NN</t>
  </si>
  <si>
    <t>Geodetické a zeměměřičské práce</t>
  </si>
  <si>
    <t>Vypracování návodu k obsluze nově dodané technologie</t>
  </si>
  <si>
    <t>Trasy NN v prostoru tunelu kabelový žebřík/lávka s požární odolností 90min 110x200x3000 včetně přepážky pro oddělení technologických tras a montážního materiálu</t>
  </si>
  <si>
    <t>Úprava provozně správní dokumentace ZAT ve vazbě na instalaci nových zařízení v rámci této dodávky, úprava karet údržby, řádu údržby oprav a revizí, vč. kontrol provozuschopnosti</t>
  </si>
  <si>
    <t>Pomocné práce zajišťující nebo zřizující regulaci a ochranu dopravy (přechodné dopravní značení)</t>
  </si>
  <si>
    <t>ZLÍCHOVSKÝ TUNEL (ZAT)</t>
  </si>
  <si>
    <t>CELKEM BEZ DPH</t>
  </si>
  <si>
    <t>DPH 21%</t>
  </si>
  <si>
    <t>CELKEM S DPH</t>
  </si>
  <si>
    <t>Náklady a práce neuvedené (nejistoty technického stavu tunelů a podkladů skutečného provedení)</t>
  </si>
  <si>
    <t>suchý distribuční transformátor (dle EU č. 548/2014) 400/20, 400 kVA, uk=6 %, P0=675 W, Pk (120°C)=4500 W, vinutí Al zalité pryskyřicí, izolační hladiny (Um/AC,BIL) 25/50/125 kV, chlazení AN, kolečka střed 700 mm, vývody NN nahoru</t>
  </si>
  <si>
    <t>Akomodační osvětlení / optika CBL / cca 4000K / včetně svítidel a předřadníků DALI (viz referenční výpočet)</t>
  </si>
  <si>
    <t>Průjezdní osvětlení / optika symetrická / cca 4000K / včetně svítidel a předřadníků DALI (viz referenční výpočet)</t>
  </si>
  <si>
    <t xml:space="preserve">Montážní sady pro uchycení svítidel na povrch tunelu </t>
  </si>
  <si>
    <t>Rozvaděč RS-01 - část napájení osvětlení / nerez provedení / antivandal provedení 
- rozvaděč
- jistící prvky
- elektroinstalace
- místní ovládání
- ostatní montážní materiál</t>
  </si>
  <si>
    <t>Rozvaděč RS-02 - část napájení osvětlení / nerez provedení / antivandal provedení 
- rozvaděč
- jistící prvky
- elektroinstalace
- místní ovládání
- ostatní montážní materiál</t>
  </si>
  <si>
    <t>Rozváděč RS-02 řídicí stanice subsystému osvětlení
- rozvaděč
- elektroinstalace a UPS
- řídicí stanice osvětlení
- komunikační gateway mezi PLC a systémem ovládání osvětlení
- komunikační zařízení páteřní sítě subsystému řízení osvětlení a SCADA</t>
  </si>
  <si>
    <t xml:space="preserve">Rozváděč RS-01 - řídicí stanice subsystému osvětlení
- rozvaděč
- elektroinstalace a UPS
- řídicí stanice osvětlení
- komunikační gateway mezi PLC a systémem ovládání osvětlení
- komunikační zařízení páteřní sítě subsystému řízení osvětlení a SCADA
</t>
  </si>
  <si>
    <t>Integrace nových řídicích stanic osvětlení</t>
  </si>
  <si>
    <t>Dokumentace - světelně-technický výpočet osvětlovací soustavy</t>
  </si>
  <si>
    <t>C.Ú. 2021</t>
  </si>
  <si>
    <t>Pozn.:</t>
  </si>
  <si>
    <t>Uchazeč výběrového řízení je  odpovědný za správné vyplnění požadovaných jednotkových cen a kontrolu všech celkových cen. Položky vyplňované uchazeči jsou označeny žlutou barvou</t>
  </si>
  <si>
    <t>CELKEM B.3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</si>
</sst>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Protection="0"/>
    <xf numFmtId="0" fontId="3" fillId="0" borderId="0" applyProtection="0"/>
    <xf numFmtId="0" fontId="6" fillId="0" borderId="0"/>
  </cellStyleXfs>
  <cellXfs count="16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64" fontId="0" fillId="0" borderId="0" xfId="0" applyNumberForma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4" fontId="0" fillId="0" borderId="0" xfId="0" applyNumberFormat="1" applyBorder="1"/>
    <xf numFmtId="4" fontId="0" fillId="0" borderId="0" xfId="0" applyNumberFormat="1" applyBorder="1" applyAlignment="1"/>
    <xf numFmtId="0" fontId="0" fillId="0" borderId="0" xfId="0" applyNumberFormat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4" fontId="0" fillId="0" borderId="2" xfId="0" applyNumberFormat="1" applyFill="1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vertical="top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/>
    </xf>
    <xf numFmtId="4" fontId="0" fillId="4" borderId="1" xfId="0" applyNumberForma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4" fontId="0" fillId="0" borderId="0" xfId="0" applyNumberFormat="1"/>
    <xf numFmtId="164" fontId="0" fillId="0" borderId="0" xfId="0" applyNumberFormat="1" applyBorder="1" applyAlignment="1">
      <alignment horizontal="center" vertical="top"/>
    </xf>
    <xf numFmtId="0" fontId="4" fillId="0" borderId="0" xfId="0" applyFont="1" applyBorder="1" applyAlignment="1">
      <alignment vertical="top" wrapText="1"/>
    </xf>
    <xf numFmtId="4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4" fontId="0" fillId="0" borderId="3" xfId="0" applyNumberFormat="1" applyBorder="1" applyAlignment="1">
      <alignment vertical="top"/>
    </xf>
    <xf numFmtId="0" fontId="9" fillId="0" borderId="0" xfId="0" applyFont="1" applyBorder="1" applyAlignment="1"/>
    <xf numFmtId="0" fontId="6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4" fontId="0" fillId="0" borderId="4" xfId="0" applyNumberFormat="1" applyBorder="1" applyAlignment="1">
      <alignment vertical="top"/>
    </xf>
    <xf numFmtId="4" fontId="0" fillId="0" borderId="4" xfId="0" applyNumberFormat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7" fillId="2" borderId="5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right"/>
    </xf>
    <xf numFmtId="0" fontId="8" fillId="0" borderId="0" xfId="2" applyFont="1" applyFill="1" applyBorder="1"/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3" fillId="0" borderId="0" xfId="0" applyFont="1" applyFill="1" applyBorder="1"/>
    <xf numFmtId="0" fontId="1" fillId="3" borderId="2" xfId="0" applyFont="1" applyFill="1" applyBorder="1" applyAlignment="1"/>
    <xf numFmtId="4" fontId="0" fillId="3" borderId="2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4" fontId="0" fillId="0" borderId="4" xfId="0" applyNumberFormat="1" applyFill="1" applyBorder="1" applyAlignment="1">
      <alignment vertical="top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right"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/>
    </xf>
    <xf numFmtId="4" fontId="0" fillId="0" borderId="7" xfId="0" applyNumberFormat="1" applyBorder="1" applyAlignment="1">
      <alignment vertical="top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/>
    <xf numFmtId="164" fontId="0" fillId="0" borderId="2" xfId="0" applyNumberFormat="1" applyFill="1" applyBorder="1" applyAlignment="1">
      <alignment horizontal="center" vertical="top"/>
    </xf>
    <xf numFmtId="4" fontId="10" fillId="0" borderId="0" xfId="0" applyNumberFormat="1" applyFont="1" applyBorder="1" applyAlignment="1"/>
    <xf numFmtId="0" fontId="3" fillId="0" borderId="0" xfId="1" applyBorder="1"/>
    <xf numFmtId="0" fontId="3" fillId="0" borderId="0" xfId="1"/>
    <xf numFmtId="4" fontId="3" fillId="0" borderId="0" xfId="1" applyNumberFormat="1" applyBorder="1" applyAlignment="1"/>
    <xf numFmtId="0" fontId="3" fillId="0" borderId="0" xfId="1" applyBorder="1" applyAlignment="1"/>
    <xf numFmtId="0" fontId="3" fillId="0" borderId="0" xfId="1" applyBorder="1" applyAlignment="1">
      <alignment horizontal="center"/>
    </xf>
    <xf numFmtId="164" fontId="3" fillId="0" borderId="0" xfId="1" applyNumberFormat="1" applyBorder="1"/>
    <xf numFmtId="4" fontId="3" fillId="0" borderId="0" xfId="1" applyNumberFormat="1" applyBorder="1"/>
    <xf numFmtId="4" fontId="3" fillId="0" borderId="2" xfId="1" applyNumberFormat="1" applyBorder="1" applyAlignment="1">
      <alignment vertical="top" wrapText="1"/>
    </xf>
    <xf numFmtId="4" fontId="3" fillId="0" borderId="2" xfId="1" applyNumberFormat="1" applyBorder="1" applyAlignment="1">
      <alignment vertical="top"/>
    </xf>
    <xf numFmtId="4" fontId="3" fillId="0" borderId="2" xfId="1" applyNumberFormat="1" applyFill="1" applyBorder="1" applyAlignment="1">
      <alignment vertical="top"/>
    </xf>
    <xf numFmtId="0" fontId="3" fillId="0" borderId="2" xfId="1" applyBorder="1" applyAlignment="1">
      <alignment horizontal="center" vertical="top"/>
    </xf>
    <xf numFmtId="0" fontId="3" fillId="0" borderId="2" xfId="1" applyBorder="1" applyAlignment="1">
      <alignment vertical="top" wrapText="1"/>
    </xf>
    <xf numFmtId="0" fontId="3" fillId="0" borderId="2" xfId="1" applyBorder="1" applyAlignment="1">
      <alignment horizontal="right" vertical="top"/>
    </xf>
    <xf numFmtId="164" fontId="3" fillId="0" borderId="2" xfId="1" applyNumberFormat="1" applyBorder="1" applyAlignment="1">
      <alignment horizontal="center" vertical="top"/>
    </xf>
    <xf numFmtId="4" fontId="3" fillId="0" borderId="1" xfId="1" applyNumberFormat="1" applyBorder="1" applyAlignment="1">
      <alignment vertical="top"/>
    </xf>
    <xf numFmtId="4" fontId="3" fillId="0" borderId="1" xfId="1" applyNumberFormat="1" applyFill="1" applyBorder="1" applyAlignment="1">
      <alignment vertical="top"/>
    </xf>
    <xf numFmtId="0" fontId="3" fillId="0" borderId="1" xfId="1" applyBorder="1" applyAlignment="1">
      <alignment horizontal="center" vertical="top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right" vertical="top"/>
    </xf>
    <xf numFmtId="164" fontId="3" fillId="0" borderId="1" xfId="1" applyNumberFormat="1" applyBorder="1" applyAlignment="1">
      <alignment horizontal="center" vertical="top"/>
    </xf>
    <xf numFmtId="0" fontId="6" fillId="0" borderId="1" xfId="1" applyFont="1" applyBorder="1" applyAlignment="1">
      <alignment horizontal="right" vertical="top"/>
    </xf>
    <xf numFmtId="4" fontId="3" fillId="3" borderId="6" xfId="1" applyNumberFormat="1" applyFill="1" applyBorder="1" applyAlignment="1">
      <alignment horizontal="right"/>
    </xf>
    <xf numFmtId="3" fontId="3" fillId="3" borderId="2" xfId="1" applyNumberFormat="1" applyFill="1" applyBorder="1" applyAlignment="1">
      <alignment horizontal="right"/>
    </xf>
    <xf numFmtId="0" fontId="3" fillId="3" borderId="2" xfId="1" applyFill="1" applyBorder="1" applyAlignment="1">
      <alignment horizontal="center"/>
    </xf>
    <xf numFmtId="0" fontId="1" fillId="3" borderId="2" xfId="1" applyFont="1" applyFill="1" applyBorder="1"/>
    <xf numFmtId="0" fontId="1" fillId="3" borderId="2" xfId="1" applyFont="1" applyFill="1" applyBorder="1" applyAlignment="1">
      <alignment horizontal="center"/>
    </xf>
    <xf numFmtId="164" fontId="1" fillId="3" borderId="5" xfId="1" applyNumberFormat="1" applyFont="1" applyFill="1" applyBorder="1" applyAlignment="1">
      <alignment horizontal="center"/>
    </xf>
    <xf numFmtId="4" fontId="3" fillId="0" borderId="4" xfId="1" applyNumberFormat="1" applyBorder="1" applyAlignment="1">
      <alignment vertical="top" wrapText="1"/>
    </xf>
    <xf numFmtId="4" fontId="3" fillId="0" borderId="4" xfId="1" applyNumberFormat="1" applyBorder="1" applyAlignment="1">
      <alignment vertical="top"/>
    </xf>
    <xf numFmtId="4" fontId="3" fillId="0" borderId="0" xfId="1" applyNumberFormat="1" applyFill="1" applyBorder="1" applyAlignment="1">
      <alignment vertical="top"/>
    </xf>
    <xf numFmtId="0" fontId="3" fillId="0" borderId="0" xfId="1" applyBorder="1" applyAlignment="1">
      <alignment horizontal="center" vertical="top"/>
    </xf>
    <xf numFmtId="0" fontId="3" fillId="0" borderId="0" xfId="1" applyBorder="1" applyAlignment="1">
      <alignment vertical="top" wrapText="1"/>
    </xf>
    <xf numFmtId="0" fontId="3" fillId="0" borderId="0" xfId="1" applyBorder="1" applyAlignment="1">
      <alignment horizontal="right" vertical="top"/>
    </xf>
    <xf numFmtId="164" fontId="3" fillId="0" borderId="2" xfId="1" applyNumberFormat="1" applyFill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0" fontId="3" fillId="0" borderId="1" xfId="1" applyFill="1" applyBorder="1" applyAlignment="1">
      <alignment horizontal="right" vertical="top"/>
    </xf>
    <xf numFmtId="0" fontId="3" fillId="0" borderId="1" xfId="1" applyFill="1" applyBorder="1" applyAlignment="1">
      <alignment horizontal="center" vertical="top"/>
    </xf>
    <xf numFmtId="0" fontId="3" fillId="0" borderId="1" xfId="1" applyFill="1" applyBorder="1" applyAlignment="1">
      <alignment vertical="top" wrapText="1"/>
    </xf>
    <xf numFmtId="4" fontId="3" fillId="3" borderId="6" xfId="1" applyNumberFormat="1" applyFill="1" applyBorder="1" applyAlignment="1">
      <alignment horizontal="center"/>
    </xf>
    <xf numFmtId="4" fontId="3" fillId="3" borderId="2" xfId="1" applyNumberFormat="1" applyFill="1" applyBorder="1" applyAlignment="1">
      <alignment horizontal="center"/>
    </xf>
    <xf numFmtId="0" fontId="1" fillId="3" borderId="2" xfId="1" applyFont="1" applyFill="1" applyBorder="1" applyAlignment="1"/>
    <xf numFmtId="164" fontId="3" fillId="0" borderId="1" xfId="1" applyNumberFormat="1" applyFill="1" applyBorder="1" applyAlignment="1">
      <alignment horizontal="center" vertical="top"/>
    </xf>
    <xf numFmtId="4" fontId="3" fillId="0" borderId="3" xfId="1" applyNumberFormat="1" applyBorder="1" applyAlignment="1">
      <alignment vertical="top" wrapText="1"/>
    </xf>
    <xf numFmtId="4" fontId="3" fillId="0" borderId="3" xfId="1" applyNumberFormat="1" applyBorder="1" applyAlignment="1">
      <alignment vertical="top"/>
    </xf>
    <xf numFmtId="0" fontId="3" fillId="0" borderId="3" xfId="1" applyBorder="1" applyAlignment="1">
      <alignment horizontal="center" vertical="top"/>
    </xf>
    <xf numFmtId="0" fontId="3" fillId="0" borderId="3" xfId="1" applyBorder="1" applyAlignment="1">
      <alignment vertical="top" wrapText="1"/>
    </xf>
    <xf numFmtId="0" fontId="3" fillId="0" borderId="3" xfId="1" applyBorder="1" applyAlignment="1">
      <alignment horizontal="right" vertical="top"/>
    </xf>
    <xf numFmtId="4" fontId="3" fillId="0" borderId="7" xfId="1" applyNumberFormat="1" applyBorder="1" applyAlignment="1">
      <alignment vertical="top"/>
    </xf>
    <xf numFmtId="0" fontId="3" fillId="0" borderId="7" xfId="1" applyBorder="1" applyAlignment="1">
      <alignment horizontal="center" vertical="top"/>
    </xf>
    <xf numFmtId="0" fontId="3" fillId="0" borderId="7" xfId="1" applyBorder="1" applyAlignment="1">
      <alignment vertical="top" wrapText="1"/>
    </xf>
    <xf numFmtId="0" fontId="3" fillId="0" borderId="7" xfId="1" applyBorder="1" applyAlignment="1">
      <alignment horizontal="right" vertical="top"/>
    </xf>
    <xf numFmtId="164" fontId="3" fillId="0" borderId="7" xfId="1" applyNumberFormat="1" applyBorder="1" applyAlignment="1">
      <alignment horizontal="center" vertical="top"/>
    </xf>
    <xf numFmtId="0" fontId="3" fillId="0" borderId="0" xfId="1" applyNumberFormat="1" applyBorder="1" applyAlignment="1">
      <alignment vertical="center" wrapText="1"/>
    </xf>
    <xf numFmtId="0" fontId="3" fillId="0" borderId="0" xfId="1" applyNumberFormat="1" applyAlignment="1">
      <alignment vertical="center" wrapText="1"/>
    </xf>
    <xf numFmtId="0" fontId="2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8" xfId="1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right" vertical="top"/>
    </xf>
    <xf numFmtId="4" fontId="0" fillId="5" borderId="1" xfId="0" applyNumberFormat="1" applyFill="1" applyBorder="1" applyAlignment="1">
      <alignment vertical="top" wrapText="1"/>
    </xf>
    <xf numFmtId="4" fontId="0" fillId="5" borderId="1" xfId="0" applyNumberFormat="1" applyFill="1" applyBorder="1" applyAlignment="1">
      <alignment vertical="top"/>
    </xf>
    <xf numFmtId="4" fontId="0" fillId="5" borderId="7" xfId="0" applyNumberFormat="1" applyFill="1" applyBorder="1" applyAlignment="1">
      <alignment vertical="top" wrapText="1"/>
    </xf>
    <xf numFmtId="4" fontId="7" fillId="5" borderId="1" xfId="2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top"/>
    </xf>
    <xf numFmtId="4" fontId="3" fillId="5" borderId="1" xfId="0" applyNumberFormat="1" applyFont="1" applyFill="1" applyBorder="1" applyAlignment="1">
      <alignment vertical="top" wrapText="1"/>
    </xf>
    <xf numFmtId="4" fontId="3" fillId="5" borderId="1" xfId="1" applyNumberFormat="1" applyFill="1" applyBorder="1" applyAlignment="1">
      <alignment vertical="top"/>
    </xf>
    <xf numFmtId="4" fontId="3" fillId="5" borderId="1" xfId="1" applyNumberFormat="1" applyFill="1" applyBorder="1" applyAlignment="1">
      <alignment vertical="top" wrapText="1"/>
    </xf>
    <xf numFmtId="0" fontId="0" fillId="0" borderId="0" xfId="0" applyBorder="1" applyAlignment="1">
      <alignment horizontal="left" wrapText="1"/>
    </xf>
    <xf numFmtId="0" fontId="7" fillId="2" borderId="0" xfId="2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_POL.XLS_VZOR VV_P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view="pageLayout" zoomScaleNormal="100" zoomScaleSheetLayoutView="100" workbookViewId="0">
      <selection sqref="A1:D1"/>
    </sheetView>
  </sheetViews>
  <sheetFormatPr defaultRowHeight="12.75" x14ac:dyDescent="0.2"/>
  <cols>
    <col min="1" max="1" width="5.140625" style="5" customWidth="1"/>
    <col min="2" max="2" width="13.140625" style="2" customWidth="1"/>
    <col min="3" max="3" width="56.28515625" style="2" customWidth="1"/>
    <col min="4" max="4" width="26.140625" style="12" customWidth="1"/>
    <col min="5" max="5" width="17" customWidth="1"/>
    <col min="6" max="16384" width="9.140625" style="1"/>
  </cols>
  <sheetData>
    <row r="1" spans="1:6" ht="33" customHeight="1" x14ac:dyDescent="0.2">
      <c r="A1" s="149" t="s">
        <v>89</v>
      </c>
      <c r="B1" s="150"/>
      <c r="C1" s="150"/>
      <c r="D1" s="151"/>
    </row>
    <row r="2" spans="1:6" ht="33" customHeight="1" thickBot="1" x14ac:dyDescent="0.25">
      <c r="A2" s="152" t="s">
        <v>103</v>
      </c>
      <c r="B2" s="153"/>
      <c r="C2" s="153"/>
      <c r="D2" s="154"/>
    </row>
    <row r="3" spans="1:6" s="14" customFormat="1" ht="28.5" customHeight="1" x14ac:dyDescent="0.2">
      <c r="A3" s="74" t="s">
        <v>0</v>
      </c>
      <c r="B3" s="74" t="s">
        <v>1</v>
      </c>
      <c r="C3" s="75" t="s">
        <v>2</v>
      </c>
      <c r="D3" s="74" t="s">
        <v>8</v>
      </c>
      <c r="E3" s="13"/>
    </row>
    <row r="4" spans="1:6" s="14" customFormat="1" x14ac:dyDescent="0.2">
      <c r="A4" s="67"/>
      <c r="B4" s="67"/>
      <c r="C4" s="68"/>
      <c r="D4" s="67"/>
      <c r="E4" s="13"/>
    </row>
    <row r="5" spans="1:6" x14ac:dyDescent="0.2">
      <c r="A5" s="44"/>
      <c r="B5" s="45"/>
      <c r="C5" s="58" t="s">
        <v>93</v>
      </c>
      <c r="D5" s="60"/>
    </row>
    <row r="6" spans="1:6" x14ac:dyDescent="0.2">
      <c r="A6" s="10">
        <v>1</v>
      </c>
      <c r="B6" s="7"/>
      <c r="C6" s="77" t="s">
        <v>47</v>
      </c>
      <c r="D6" s="139">
        <f>'ZAT - obecné'!G24</f>
        <v>0</v>
      </c>
    </row>
    <row r="7" spans="1:6" x14ac:dyDescent="0.2">
      <c r="A7" s="10">
        <f>MAX($A$5:A6)+1</f>
        <v>2</v>
      </c>
      <c r="B7" s="7"/>
      <c r="C7" s="41" t="s">
        <v>90</v>
      </c>
      <c r="D7" s="139">
        <f>'ZAT - B.1'!G33</f>
        <v>0</v>
      </c>
    </row>
    <row r="8" spans="1:6" x14ac:dyDescent="0.2">
      <c r="A8" s="10">
        <f>MAX($A$5:A7)+1</f>
        <v>3</v>
      </c>
      <c r="B8" s="7"/>
      <c r="C8" s="41" t="s">
        <v>91</v>
      </c>
      <c r="D8" s="139">
        <f>'ZAT - B.2'!$G$43</f>
        <v>0</v>
      </c>
    </row>
    <row r="9" spans="1:6" x14ac:dyDescent="0.2">
      <c r="A9" s="10">
        <f>MAX($A$5:A8)+1</f>
        <v>4</v>
      </c>
      <c r="B9" s="7"/>
      <c r="C9" s="41" t="s">
        <v>92</v>
      </c>
      <c r="D9" s="139">
        <f>'ZAT - B.3'!G28</f>
        <v>0</v>
      </c>
    </row>
    <row r="10" spans="1:6" x14ac:dyDescent="0.2">
      <c r="A10" s="31"/>
      <c r="B10" s="21"/>
      <c r="C10" s="136"/>
      <c r="D10" s="34"/>
    </row>
    <row r="11" spans="1:6" ht="25.5" x14ac:dyDescent="0.2">
      <c r="A11" s="10">
        <f>MAX($A$5:A10)+1</f>
        <v>5</v>
      </c>
      <c r="B11" s="7"/>
      <c r="C11" s="48" t="s">
        <v>107</v>
      </c>
      <c r="D11" s="139"/>
    </row>
    <row r="13" spans="1:6" s="51" customFormat="1" x14ac:dyDescent="0.2">
      <c r="A13" s="49"/>
      <c r="B13" s="50" t="s">
        <v>118</v>
      </c>
      <c r="C13" s="50" t="s">
        <v>104</v>
      </c>
      <c r="D13" s="142">
        <f>SUM(D5:D11)</f>
        <v>0</v>
      </c>
      <c r="F13" s="11"/>
    </row>
    <row r="14" spans="1:6" s="51" customFormat="1" x14ac:dyDescent="0.2">
      <c r="A14" s="49"/>
      <c r="B14" s="50" t="s">
        <v>118</v>
      </c>
      <c r="C14" s="50" t="s">
        <v>105</v>
      </c>
      <c r="D14" s="142">
        <f>D13*0.21</f>
        <v>0</v>
      </c>
      <c r="F14" s="11"/>
    </row>
    <row r="15" spans="1:6" s="51" customFormat="1" x14ac:dyDescent="0.2">
      <c r="A15" s="49"/>
      <c r="B15" s="50" t="s">
        <v>118</v>
      </c>
      <c r="C15" s="50" t="s">
        <v>106</v>
      </c>
      <c r="D15" s="142">
        <f>SUM(D13:D14)</f>
        <v>0</v>
      </c>
      <c r="F15" s="11"/>
    </row>
    <row r="16" spans="1:6" x14ac:dyDescent="0.2">
      <c r="D16" s="79"/>
    </row>
    <row r="17" spans="2:3" ht="38.25" x14ac:dyDescent="0.2">
      <c r="B17" s="148" t="s">
        <v>119</v>
      </c>
      <c r="C17" s="147" t="s">
        <v>120</v>
      </c>
    </row>
  </sheetData>
  <mergeCells count="2">
    <mergeCell ref="A1:D1"/>
    <mergeCell ref="A2:D2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96" fitToHeight="0" orientation="portrait" r:id="rId1"/>
  <headerFooter alignWithMargins="0">
    <oddHeader>&amp;LSnížení energetické náročnosti Zlíchovského tunelu 
Část D - Technická specifikace&amp;C
&amp;RTechnická dokumentace
   7/2021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tabSelected="1" view="pageLayout" zoomScaleNormal="100" zoomScaleSheetLayoutView="100" workbookViewId="0">
      <selection activeCell="G24" sqref="G24"/>
    </sheetView>
  </sheetViews>
  <sheetFormatPr defaultRowHeight="12.75" x14ac:dyDescent="0.2"/>
  <cols>
    <col min="1" max="1" width="5.140625" style="5" customWidth="1"/>
    <col min="2" max="2" width="13.140625" style="2" customWidth="1"/>
    <col min="3" max="3" width="44.85546875" style="2" customWidth="1"/>
    <col min="4" max="4" width="4.7109375" style="3" customWidth="1"/>
    <col min="5" max="5" width="11.7109375" style="2" customWidth="1"/>
    <col min="6" max="6" width="10.28515625" style="2" customWidth="1"/>
    <col min="7" max="7" width="14" style="12" customWidth="1"/>
    <col min="8" max="16384" width="9.140625" style="1"/>
  </cols>
  <sheetData>
    <row r="1" spans="1:7" ht="33" customHeight="1" x14ac:dyDescent="0.2">
      <c r="A1" s="149" t="s">
        <v>28</v>
      </c>
      <c r="B1" s="150"/>
      <c r="C1" s="150"/>
      <c r="D1" s="150"/>
      <c r="E1" s="150"/>
      <c r="F1" s="150"/>
      <c r="G1" s="151"/>
    </row>
    <row r="2" spans="1:7" ht="33" customHeight="1" thickBot="1" x14ac:dyDescent="0.25">
      <c r="A2" s="152" t="s">
        <v>50</v>
      </c>
      <c r="B2" s="153"/>
      <c r="C2" s="153"/>
      <c r="D2" s="153"/>
      <c r="E2" s="153"/>
      <c r="F2" s="153"/>
      <c r="G2" s="154"/>
    </row>
    <row r="3" spans="1:7" s="14" customFormat="1" ht="28.5" customHeight="1" x14ac:dyDescent="0.2">
      <c r="A3" s="74" t="s">
        <v>0</v>
      </c>
      <c r="B3" s="74" t="s">
        <v>1</v>
      </c>
      <c r="C3" s="75" t="s">
        <v>2</v>
      </c>
      <c r="D3" s="74" t="s">
        <v>3</v>
      </c>
      <c r="E3" s="74" t="s">
        <v>7</v>
      </c>
      <c r="F3" s="74" t="s">
        <v>4</v>
      </c>
      <c r="G3" s="74" t="s">
        <v>8</v>
      </c>
    </row>
    <row r="4" spans="1:7" s="14" customFormat="1" x14ac:dyDescent="0.2">
      <c r="A4" s="67"/>
      <c r="B4" s="67"/>
      <c r="C4" s="68"/>
      <c r="D4" s="67"/>
      <c r="E4" s="67"/>
      <c r="F4" s="67"/>
      <c r="G4" s="67"/>
    </row>
    <row r="5" spans="1:7" x14ac:dyDescent="0.2">
      <c r="A5" s="44"/>
      <c r="B5" s="45">
        <v>1</v>
      </c>
      <c r="C5" s="58" t="s">
        <v>87</v>
      </c>
      <c r="D5" s="46"/>
      <c r="E5" s="46"/>
      <c r="F5" s="59"/>
      <c r="G5" s="60"/>
    </row>
    <row r="6" spans="1:7" x14ac:dyDescent="0.2">
      <c r="A6" s="69">
        <v>1</v>
      </c>
      <c r="B6" s="70"/>
      <c r="C6" s="71" t="s">
        <v>63</v>
      </c>
      <c r="D6" s="76" t="s">
        <v>18</v>
      </c>
      <c r="E6" s="73">
        <v>1</v>
      </c>
      <c r="F6" s="140"/>
      <c r="G6" s="141">
        <f t="shared" ref="G6:G18" si="0">E6*F6</f>
        <v>0</v>
      </c>
    </row>
    <row r="7" spans="1:7" x14ac:dyDescent="0.2">
      <c r="A7" s="10">
        <f>MAX($A$6:A6)+1</f>
        <v>2</v>
      </c>
      <c r="B7" s="7"/>
      <c r="C7" s="6" t="s">
        <v>64</v>
      </c>
      <c r="D7" s="76" t="s">
        <v>18</v>
      </c>
      <c r="E7" s="8">
        <v>1</v>
      </c>
      <c r="F7" s="140"/>
      <c r="G7" s="139">
        <f t="shared" si="0"/>
        <v>0</v>
      </c>
    </row>
    <row r="8" spans="1:7" ht="25.5" x14ac:dyDescent="0.2">
      <c r="A8" s="10">
        <f>MAX($A$6:A7)+1</f>
        <v>3</v>
      </c>
      <c r="B8" s="7"/>
      <c r="C8" s="41" t="s">
        <v>102</v>
      </c>
      <c r="D8" s="76" t="s">
        <v>18</v>
      </c>
      <c r="E8" s="8">
        <v>1</v>
      </c>
      <c r="F8" s="140"/>
      <c r="G8" s="139">
        <f t="shared" si="0"/>
        <v>0</v>
      </c>
    </row>
    <row r="9" spans="1:7" x14ac:dyDescent="0.2">
      <c r="A9" s="10">
        <f>MAX($A$6:A8)+1</f>
        <v>4</v>
      </c>
      <c r="B9" s="7"/>
      <c r="C9" s="6" t="s">
        <v>51</v>
      </c>
      <c r="D9" s="76" t="s">
        <v>18</v>
      </c>
      <c r="E9" s="8">
        <v>1</v>
      </c>
      <c r="F9" s="140"/>
      <c r="G9" s="139">
        <f t="shared" si="0"/>
        <v>0</v>
      </c>
    </row>
    <row r="10" spans="1:7" x14ac:dyDescent="0.2">
      <c r="A10" s="10">
        <f>MAX($A$6:A9)+1</f>
        <v>5</v>
      </c>
      <c r="B10" s="7"/>
      <c r="C10" s="6" t="s">
        <v>52</v>
      </c>
      <c r="D10" s="76" t="s">
        <v>18</v>
      </c>
      <c r="E10" s="9">
        <v>1</v>
      </c>
      <c r="F10" s="140"/>
      <c r="G10" s="139">
        <f t="shared" si="0"/>
        <v>0</v>
      </c>
    </row>
    <row r="11" spans="1:7" ht="25.5" x14ac:dyDescent="0.2">
      <c r="A11" s="10">
        <f>MAX($A$6:A10)+1</f>
        <v>6</v>
      </c>
      <c r="B11" s="7"/>
      <c r="C11" s="6" t="s">
        <v>53</v>
      </c>
      <c r="D11" s="76" t="s">
        <v>18</v>
      </c>
      <c r="E11" s="9">
        <v>1</v>
      </c>
      <c r="F11" s="140"/>
      <c r="G11" s="139">
        <f t="shared" si="0"/>
        <v>0</v>
      </c>
    </row>
    <row r="12" spans="1:7" ht="25.5" x14ac:dyDescent="0.2">
      <c r="A12" s="10">
        <f>MAX($A$6:A11)+1</f>
        <v>7</v>
      </c>
      <c r="B12" s="7"/>
      <c r="C12" s="28" t="s">
        <v>96</v>
      </c>
      <c r="D12" s="76" t="s">
        <v>18</v>
      </c>
      <c r="E12" s="9">
        <v>1</v>
      </c>
      <c r="F12" s="140"/>
      <c r="G12" s="139">
        <f t="shared" si="0"/>
        <v>0</v>
      </c>
    </row>
    <row r="13" spans="1:7" ht="25.5" x14ac:dyDescent="0.2">
      <c r="A13" s="10">
        <f>MAX($A$6:A12)+1</f>
        <v>8</v>
      </c>
      <c r="B13" s="7"/>
      <c r="C13" s="6" t="s">
        <v>117</v>
      </c>
      <c r="D13" s="76" t="s">
        <v>18</v>
      </c>
      <c r="E13" s="9">
        <v>1</v>
      </c>
      <c r="F13" s="140"/>
      <c r="G13" s="139">
        <f t="shared" ref="G13" si="1">E13*F13</f>
        <v>0</v>
      </c>
    </row>
    <row r="14" spans="1:7" x14ac:dyDescent="0.2">
      <c r="A14" s="10">
        <f>MAX($A$6:A13)+1</f>
        <v>9</v>
      </c>
      <c r="B14" s="7"/>
      <c r="C14" s="6" t="s">
        <v>54</v>
      </c>
      <c r="D14" s="76" t="s">
        <v>18</v>
      </c>
      <c r="E14" s="9">
        <v>1</v>
      </c>
      <c r="F14" s="140"/>
      <c r="G14" s="139">
        <f t="shared" si="0"/>
        <v>0</v>
      </c>
    </row>
    <row r="15" spans="1:7" ht="25.5" x14ac:dyDescent="0.2">
      <c r="A15" s="10">
        <f>MAX($A$6:A14)+1</f>
        <v>10</v>
      </c>
      <c r="B15" s="7"/>
      <c r="C15" s="6" t="s">
        <v>99</v>
      </c>
      <c r="D15" s="76" t="s">
        <v>18</v>
      </c>
      <c r="E15" s="8">
        <v>1</v>
      </c>
      <c r="F15" s="140"/>
      <c r="G15" s="139">
        <f t="shared" si="0"/>
        <v>0</v>
      </c>
    </row>
    <row r="16" spans="1:7" x14ac:dyDescent="0.2">
      <c r="A16" s="10">
        <f>MAX($A$6:A15)+1</f>
        <v>11</v>
      </c>
      <c r="B16" s="7"/>
      <c r="C16" s="28" t="s">
        <v>97</v>
      </c>
      <c r="D16" s="76" t="s">
        <v>18</v>
      </c>
      <c r="E16" s="9">
        <v>1</v>
      </c>
      <c r="F16" s="140"/>
      <c r="G16" s="139">
        <f t="shared" si="0"/>
        <v>0</v>
      </c>
    </row>
    <row r="17" spans="1:7" x14ac:dyDescent="0.2">
      <c r="A17" s="10">
        <f>MAX($A$6:A16)+1</f>
        <v>12</v>
      </c>
      <c r="B17" s="7"/>
      <c r="C17" s="6" t="s">
        <v>55</v>
      </c>
      <c r="D17" s="76" t="s">
        <v>18</v>
      </c>
      <c r="E17" s="9">
        <v>1</v>
      </c>
      <c r="F17" s="140"/>
      <c r="G17" s="139">
        <f t="shared" si="0"/>
        <v>0</v>
      </c>
    </row>
    <row r="18" spans="1:7" x14ac:dyDescent="0.2">
      <c r="A18" s="10">
        <f>MAX($A$6:A17)+1</f>
        <v>13</v>
      </c>
      <c r="B18" s="7"/>
      <c r="C18" s="28" t="s">
        <v>95</v>
      </c>
      <c r="D18" s="76" t="s">
        <v>18</v>
      </c>
      <c r="E18" s="9">
        <v>1</v>
      </c>
      <c r="F18" s="140"/>
      <c r="G18" s="139">
        <f t="shared" si="0"/>
        <v>0</v>
      </c>
    </row>
    <row r="19" spans="1:7" customFormat="1" x14ac:dyDescent="0.2">
      <c r="A19" s="10">
        <f>MAX($A$6:A18)+1</f>
        <v>14</v>
      </c>
      <c r="B19" s="40"/>
      <c r="C19" s="28" t="s">
        <v>98</v>
      </c>
      <c r="D19" s="76" t="s">
        <v>18</v>
      </c>
      <c r="E19" s="9">
        <v>1</v>
      </c>
      <c r="F19" s="140"/>
      <c r="G19" s="139">
        <f t="shared" ref="G19:G22" si="2">E19*F19</f>
        <v>0</v>
      </c>
    </row>
    <row r="20" spans="1:7" x14ac:dyDescent="0.2">
      <c r="A20" s="10">
        <f>MAX($A$6:A19)+1</f>
        <v>15</v>
      </c>
      <c r="B20" s="7"/>
      <c r="C20" s="28" t="s">
        <v>48</v>
      </c>
      <c r="D20" s="76" t="s">
        <v>18</v>
      </c>
      <c r="E20" s="9">
        <v>1</v>
      </c>
      <c r="F20" s="140"/>
      <c r="G20" s="139">
        <f t="shared" si="2"/>
        <v>0</v>
      </c>
    </row>
    <row r="21" spans="1:7" x14ac:dyDescent="0.2">
      <c r="A21" s="10">
        <f>MAX($A$6:A20)+1</f>
        <v>16</v>
      </c>
      <c r="B21" s="7"/>
      <c r="C21" s="28" t="s">
        <v>49</v>
      </c>
      <c r="D21" s="76" t="s">
        <v>18</v>
      </c>
      <c r="E21" s="9">
        <v>1</v>
      </c>
      <c r="F21" s="140"/>
      <c r="G21" s="139">
        <f t="shared" si="2"/>
        <v>0</v>
      </c>
    </row>
    <row r="22" spans="1:7" ht="51" x14ac:dyDescent="0.2">
      <c r="A22" s="10">
        <f>MAX($A$6:A21)+1</f>
        <v>17</v>
      </c>
      <c r="B22" s="7"/>
      <c r="C22" s="48" t="s">
        <v>101</v>
      </c>
      <c r="D22" s="76" t="s">
        <v>18</v>
      </c>
      <c r="E22" s="9">
        <v>1</v>
      </c>
      <c r="F22" s="140"/>
      <c r="G22" s="139">
        <f t="shared" si="2"/>
        <v>0</v>
      </c>
    </row>
    <row r="24" spans="1:7" s="51" customFormat="1" ht="12" x14ac:dyDescent="0.2">
      <c r="A24" s="49"/>
      <c r="B24" s="50"/>
      <c r="C24" s="50" t="s">
        <v>56</v>
      </c>
      <c r="D24" s="50"/>
      <c r="E24" s="50"/>
      <c r="F24" s="50"/>
      <c r="G24" s="142">
        <f>SUM(G6:G23)</f>
        <v>0</v>
      </c>
    </row>
  </sheetData>
  <mergeCells count="2">
    <mergeCell ref="A1:G1"/>
    <mergeCell ref="A2:G2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93" fitToHeight="0" orientation="portrait" r:id="rId1"/>
  <headerFooter alignWithMargins="0">
    <oddHeader>&amp;LSnížení energetické náročnosti Zlíchovského tunelu 
Část D - Technická specifikace&amp;C
&amp;RTechnická dokumentace
   7/2021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view="pageLayout" topLeftCell="A19" zoomScaleNormal="90" zoomScaleSheetLayoutView="100" workbookViewId="0">
      <selection activeCell="G33" sqref="G33"/>
    </sheetView>
  </sheetViews>
  <sheetFormatPr defaultRowHeight="12.75" x14ac:dyDescent="0.2"/>
  <cols>
    <col min="1" max="1" width="5.140625" style="5" customWidth="1"/>
    <col min="2" max="2" width="11.140625" style="2" customWidth="1"/>
    <col min="3" max="3" width="44.85546875" style="2" customWidth="1"/>
    <col min="4" max="4" width="4.7109375" style="3" customWidth="1"/>
    <col min="5" max="5" width="11.7109375" style="2" customWidth="1"/>
    <col min="6" max="6" width="11.7109375" style="2" bestFit="1" customWidth="1"/>
    <col min="7" max="7" width="14" style="12" customWidth="1"/>
    <col min="8" max="8" width="8.85546875" customWidth="1"/>
    <col min="9" max="10" width="11.7109375" style="1" bestFit="1" customWidth="1"/>
    <col min="11" max="16384" width="9.140625" style="1"/>
  </cols>
  <sheetData>
    <row r="1" spans="1:9" ht="33" customHeight="1" x14ac:dyDescent="0.2">
      <c r="A1" s="149" t="s">
        <v>28</v>
      </c>
      <c r="B1" s="150"/>
      <c r="C1" s="150"/>
      <c r="D1" s="150"/>
      <c r="E1" s="150"/>
      <c r="F1" s="150"/>
      <c r="G1" s="151"/>
    </row>
    <row r="2" spans="1:9" ht="33" customHeight="1" thickBot="1" x14ac:dyDescent="0.25">
      <c r="A2" s="152" t="s">
        <v>85</v>
      </c>
      <c r="B2" s="153"/>
      <c r="C2" s="153"/>
      <c r="D2" s="153"/>
      <c r="E2" s="153"/>
      <c r="F2" s="153"/>
      <c r="G2" s="154"/>
    </row>
    <row r="3" spans="1:9" s="14" customFormat="1" ht="28.5" customHeight="1" x14ac:dyDescent="0.2">
      <c r="A3" s="74" t="s">
        <v>0</v>
      </c>
      <c r="B3" s="74" t="s">
        <v>1</v>
      </c>
      <c r="C3" s="75" t="s">
        <v>2</v>
      </c>
      <c r="D3" s="74" t="s">
        <v>3</v>
      </c>
      <c r="E3" s="74" t="s">
        <v>7</v>
      </c>
      <c r="F3" s="74" t="s">
        <v>4</v>
      </c>
      <c r="G3" s="74" t="s">
        <v>8</v>
      </c>
      <c r="H3" s="13"/>
    </row>
    <row r="4" spans="1:9" x14ac:dyDescent="0.2">
      <c r="A4" s="69"/>
      <c r="B4" s="70"/>
      <c r="C4" s="71"/>
      <c r="D4" s="72"/>
      <c r="E4" s="73"/>
      <c r="F4" s="73"/>
      <c r="G4" s="73"/>
    </row>
    <row r="5" spans="1:9" x14ac:dyDescent="0.2">
      <c r="A5" s="44"/>
      <c r="B5" s="45">
        <v>1</v>
      </c>
      <c r="C5" s="58" t="s">
        <v>21</v>
      </c>
      <c r="D5" s="46"/>
      <c r="E5" s="46"/>
      <c r="F5" s="59"/>
      <c r="G5" s="60"/>
    </row>
    <row r="6" spans="1:9" x14ac:dyDescent="0.2">
      <c r="A6" s="10">
        <f>MAX($A$2:A5)+1</f>
        <v>1</v>
      </c>
      <c r="B6" s="7"/>
      <c r="C6" s="6" t="s">
        <v>22</v>
      </c>
      <c r="D6" s="47" t="s">
        <v>16</v>
      </c>
      <c r="E6" s="8">
        <v>358</v>
      </c>
      <c r="F6" s="140"/>
      <c r="G6" s="139">
        <f>E6*F6</f>
        <v>0</v>
      </c>
    </row>
    <row r="7" spans="1:9" x14ac:dyDescent="0.2">
      <c r="A7" s="10">
        <f>MAX($A$2:A6)+1</f>
        <v>2</v>
      </c>
      <c r="B7" s="7"/>
      <c r="C7" s="6" t="s">
        <v>23</v>
      </c>
      <c r="D7" s="47" t="s">
        <v>16</v>
      </c>
      <c r="E7" s="8">
        <v>2</v>
      </c>
      <c r="F7" s="140"/>
      <c r="G7" s="139">
        <f>E7*F7</f>
        <v>0</v>
      </c>
    </row>
    <row r="8" spans="1:9" ht="25.5" x14ac:dyDescent="0.2">
      <c r="A8" s="10">
        <f>MAX($A$2:A7)+1</f>
        <v>3</v>
      </c>
      <c r="B8" s="7"/>
      <c r="C8" s="6" t="s">
        <v>29</v>
      </c>
      <c r="D8" s="23" t="s">
        <v>18</v>
      </c>
      <c r="E8" s="8">
        <v>1</v>
      </c>
      <c r="F8" s="140"/>
      <c r="G8" s="139">
        <f>E8*F8</f>
        <v>0</v>
      </c>
    </row>
    <row r="9" spans="1:9" s="57" customFormat="1" ht="25.5" x14ac:dyDescent="0.2">
      <c r="A9" s="52">
        <f>MAX($A$2:A8)+1</f>
        <v>4</v>
      </c>
      <c r="B9" s="53"/>
      <c r="C9" s="48" t="s">
        <v>30</v>
      </c>
      <c r="D9" s="54" t="s">
        <v>18</v>
      </c>
      <c r="E9" s="55">
        <v>1</v>
      </c>
      <c r="F9" s="143"/>
      <c r="G9" s="144">
        <f>E9*F9</f>
        <v>0</v>
      </c>
      <c r="H9" s="56"/>
      <c r="I9" s="1"/>
    </row>
    <row r="10" spans="1:9" x14ac:dyDescent="0.2">
      <c r="A10" s="61"/>
      <c r="B10" s="35"/>
      <c r="C10" s="36"/>
      <c r="D10" s="37"/>
      <c r="E10" s="38"/>
      <c r="F10" s="38"/>
      <c r="G10" s="38"/>
    </row>
    <row r="11" spans="1:9" x14ac:dyDescent="0.2">
      <c r="A11" s="44"/>
      <c r="B11" s="45">
        <v>2</v>
      </c>
      <c r="C11" s="58" t="s">
        <v>14</v>
      </c>
      <c r="D11" s="46"/>
      <c r="E11" s="46"/>
      <c r="F11" s="59"/>
      <c r="G11" s="60"/>
    </row>
    <row r="12" spans="1:9" ht="38.25" x14ac:dyDescent="0.2">
      <c r="A12" s="10">
        <f ca="1">MAX($A$2:A13)+1</f>
        <v>5</v>
      </c>
      <c r="B12" s="7"/>
      <c r="C12" s="6" t="s">
        <v>109</v>
      </c>
      <c r="D12" s="47" t="s">
        <v>18</v>
      </c>
      <c r="E12" s="8">
        <v>1</v>
      </c>
      <c r="F12" s="140"/>
      <c r="G12" s="139">
        <f t="shared" ref="G12:G15" si="0">E12*F12</f>
        <v>0</v>
      </c>
    </row>
    <row r="13" spans="1:9" ht="38.25" x14ac:dyDescent="0.2">
      <c r="A13" s="10">
        <f ca="1">MAX($A$2:A12)+1</f>
        <v>6</v>
      </c>
      <c r="B13" s="7"/>
      <c r="C13" s="6" t="s">
        <v>110</v>
      </c>
      <c r="D13" s="47" t="s">
        <v>18</v>
      </c>
      <c r="E13" s="8">
        <v>1</v>
      </c>
      <c r="F13" s="140"/>
      <c r="G13" s="139">
        <f t="shared" si="0"/>
        <v>0</v>
      </c>
    </row>
    <row r="14" spans="1:9" ht="16.5" customHeight="1" x14ac:dyDescent="0.2">
      <c r="A14" s="10">
        <v>7</v>
      </c>
      <c r="B14" s="7"/>
      <c r="C14" s="6" t="s">
        <v>111</v>
      </c>
      <c r="D14" s="47" t="s">
        <v>18</v>
      </c>
      <c r="E14" s="8">
        <v>1</v>
      </c>
      <c r="F14" s="140"/>
      <c r="G14" s="139">
        <f t="shared" si="0"/>
        <v>0</v>
      </c>
    </row>
    <row r="15" spans="1:9" x14ac:dyDescent="0.2">
      <c r="A15" s="10">
        <v>8</v>
      </c>
      <c r="B15" s="7"/>
      <c r="C15" s="6" t="s">
        <v>27</v>
      </c>
      <c r="D15" s="47" t="s">
        <v>18</v>
      </c>
      <c r="E15" s="8">
        <v>1</v>
      </c>
      <c r="F15" s="140"/>
      <c r="G15" s="139">
        <f t="shared" si="0"/>
        <v>0</v>
      </c>
    </row>
    <row r="17" spans="1:10" customFormat="1" x14ac:dyDescent="0.2">
      <c r="A17" s="44"/>
      <c r="B17" s="45">
        <v>3</v>
      </c>
      <c r="C17" s="58" t="s">
        <v>9</v>
      </c>
      <c r="D17" s="46"/>
      <c r="E17" s="46"/>
      <c r="F17" s="59"/>
      <c r="G17" s="60"/>
      <c r="I17" s="1"/>
    </row>
    <row r="18" spans="1:10" customFormat="1" ht="12" customHeight="1" x14ac:dyDescent="0.2">
      <c r="A18" s="10">
        <v>9</v>
      </c>
      <c r="B18" s="7"/>
      <c r="C18" s="27" t="s">
        <v>24</v>
      </c>
      <c r="D18" s="25" t="s">
        <v>6</v>
      </c>
      <c r="E18" s="26">
        <v>6845</v>
      </c>
      <c r="F18" s="140"/>
      <c r="G18" s="139">
        <f>E18*F18</f>
        <v>0</v>
      </c>
      <c r="I18" s="1"/>
    </row>
    <row r="19" spans="1:10" customFormat="1" x14ac:dyDescent="0.2">
      <c r="A19" s="10">
        <v>10</v>
      </c>
      <c r="B19" s="7"/>
      <c r="C19" s="27" t="s">
        <v>26</v>
      </c>
      <c r="D19" s="25" t="s">
        <v>6</v>
      </c>
      <c r="E19" s="26">
        <v>1530</v>
      </c>
      <c r="F19" s="140"/>
      <c r="G19" s="139">
        <f>E19*F19</f>
        <v>0</v>
      </c>
      <c r="I19" s="1"/>
    </row>
    <row r="20" spans="1:10" customFormat="1" x14ac:dyDescent="0.2">
      <c r="A20" s="10">
        <v>11</v>
      </c>
      <c r="B20" s="7"/>
      <c r="C20" s="27" t="s">
        <v>25</v>
      </c>
      <c r="D20" s="25" t="s">
        <v>6</v>
      </c>
      <c r="E20" s="26">
        <v>800</v>
      </c>
      <c r="F20" s="140"/>
      <c r="G20" s="139">
        <f>E20*F20</f>
        <v>0</v>
      </c>
      <c r="I20" s="1"/>
      <c r="J20" s="30"/>
    </row>
    <row r="21" spans="1:10" customFormat="1" x14ac:dyDescent="0.2">
      <c r="A21" s="78"/>
      <c r="B21" s="15"/>
      <c r="C21" s="16"/>
      <c r="D21" s="17"/>
      <c r="E21" s="18"/>
      <c r="F21" s="19"/>
      <c r="G21" s="20"/>
      <c r="I21" s="1"/>
    </row>
    <row r="22" spans="1:10" customFormat="1" x14ac:dyDescent="0.2">
      <c r="A22" s="44"/>
      <c r="B22" s="45">
        <v>4</v>
      </c>
      <c r="C22" s="58" t="s">
        <v>10</v>
      </c>
      <c r="D22" s="46"/>
      <c r="E22" s="46"/>
      <c r="F22" s="59"/>
      <c r="G22" s="60"/>
      <c r="I22" s="1"/>
    </row>
    <row r="23" spans="1:10" customFormat="1" x14ac:dyDescent="0.2">
      <c r="A23" s="10">
        <v>12</v>
      </c>
      <c r="B23" s="7"/>
      <c r="C23" s="24" t="s">
        <v>13</v>
      </c>
      <c r="D23" s="25" t="s">
        <v>16</v>
      </c>
      <c r="E23" s="26">
        <v>3000</v>
      </c>
      <c r="F23" s="140"/>
      <c r="G23" s="139">
        <f>E23*F23</f>
        <v>0</v>
      </c>
      <c r="I23" s="1"/>
    </row>
    <row r="24" spans="1:10" customFormat="1" ht="25.5" x14ac:dyDescent="0.2">
      <c r="A24" s="10">
        <v>13</v>
      </c>
      <c r="B24" s="7"/>
      <c r="C24" s="28" t="s">
        <v>20</v>
      </c>
      <c r="D24" s="29" t="s">
        <v>17</v>
      </c>
      <c r="E24" s="9">
        <v>750</v>
      </c>
      <c r="F24" s="140"/>
      <c r="G24" s="139">
        <f>E24*F24</f>
        <v>0</v>
      </c>
      <c r="I24" s="1"/>
    </row>
    <row r="25" spans="1:10" customFormat="1" ht="51" x14ac:dyDescent="0.2">
      <c r="A25" s="10">
        <v>14</v>
      </c>
      <c r="B25" s="7"/>
      <c r="C25" s="28" t="s">
        <v>100</v>
      </c>
      <c r="D25" s="29" t="s">
        <v>17</v>
      </c>
      <c r="E25" s="9">
        <v>1260</v>
      </c>
      <c r="F25" s="140"/>
      <c r="G25" s="139">
        <f>E25*F25</f>
        <v>0</v>
      </c>
      <c r="I25" s="1"/>
    </row>
    <row r="26" spans="1:10" customFormat="1" x14ac:dyDescent="0.2">
      <c r="A26" s="10">
        <v>15</v>
      </c>
      <c r="B26" s="7"/>
      <c r="C26" s="24" t="s">
        <v>11</v>
      </c>
      <c r="D26" s="25" t="s">
        <v>18</v>
      </c>
      <c r="E26" s="26">
        <v>1</v>
      </c>
      <c r="F26" s="140"/>
      <c r="G26" s="139">
        <f>E26*F26</f>
        <v>0</v>
      </c>
      <c r="I26" s="1"/>
    </row>
    <row r="27" spans="1:10" customFormat="1" x14ac:dyDescent="0.2">
      <c r="A27" s="10">
        <v>16</v>
      </c>
      <c r="B27" s="7"/>
      <c r="C27" s="24" t="s">
        <v>12</v>
      </c>
      <c r="D27" s="25" t="s">
        <v>18</v>
      </c>
      <c r="E27" s="26">
        <v>1</v>
      </c>
      <c r="F27" s="140"/>
      <c r="G27" s="139">
        <f>E27*F27</f>
        <v>0</v>
      </c>
      <c r="I27" s="1"/>
    </row>
    <row r="28" spans="1:10" customFormat="1" x14ac:dyDescent="0.2">
      <c r="A28" s="78"/>
      <c r="B28" s="15"/>
      <c r="C28" s="16"/>
      <c r="D28" s="17"/>
      <c r="E28" s="18"/>
      <c r="F28" s="19"/>
      <c r="G28" s="20"/>
      <c r="I28" s="1"/>
    </row>
    <row r="29" spans="1:10" x14ac:dyDescent="0.2">
      <c r="A29" s="44"/>
      <c r="B29" s="45">
        <v>5</v>
      </c>
      <c r="C29" s="58" t="s">
        <v>15</v>
      </c>
      <c r="D29" s="46"/>
      <c r="E29" s="46"/>
      <c r="F29" s="59"/>
      <c r="G29" s="60"/>
    </row>
    <row r="30" spans="1:10" ht="89.25" x14ac:dyDescent="0.2">
      <c r="A30" s="10">
        <v>17</v>
      </c>
      <c r="B30" s="7"/>
      <c r="C30" s="41" t="s">
        <v>112</v>
      </c>
      <c r="D30" s="4" t="s">
        <v>18</v>
      </c>
      <c r="E30" s="8">
        <v>1</v>
      </c>
      <c r="F30" s="140"/>
      <c r="G30" s="139">
        <f>E30*F30</f>
        <v>0</v>
      </c>
    </row>
    <row r="31" spans="1:10" ht="89.25" x14ac:dyDescent="0.2">
      <c r="A31" s="10">
        <v>18</v>
      </c>
      <c r="B31" s="7"/>
      <c r="C31" s="41" t="s">
        <v>113</v>
      </c>
      <c r="D31" s="4" t="s">
        <v>5</v>
      </c>
      <c r="E31" s="8">
        <v>1</v>
      </c>
      <c r="F31" s="140"/>
      <c r="G31" s="139">
        <f>E31*F31</f>
        <v>0</v>
      </c>
    </row>
    <row r="32" spans="1:10" x14ac:dyDescent="0.2">
      <c r="A32" s="31"/>
      <c r="B32" s="21"/>
      <c r="C32" s="32"/>
      <c r="D32" s="22"/>
      <c r="E32" s="33"/>
      <c r="F32" s="33"/>
      <c r="G32" s="34"/>
    </row>
    <row r="33" spans="1:9" s="51" customFormat="1" x14ac:dyDescent="0.2">
      <c r="A33" s="49"/>
      <c r="B33" s="50"/>
      <c r="C33" s="50" t="s">
        <v>65</v>
      </c>
      <c r="D33" s="50"/>
      <c r="E33" s="50"/>
      <c r="F33" s="50"/>
      <c r="G33" s="142">
        <f>SUM(G6:G32)</f>
        <v>0</v>
      </c>
      <c r="I33" s="11"/>
    </row>
  </sheetData>
  <mergeCells count="2">
    <mergeCell ref="A1:G1"/>
    <mergeCell ref="A2:G2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94" fitToHeight="0" orientation="portrait" r:id="rId1"/>
  <headerFooter alignWithMargins="0">
    <oddHeader>&amp;LSnížení energetické náročnosti Zlíchovského tunelu 
Část D - Technická specifikace&amp;C
&amp;RTechnická dokumentace
   7/2021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3"/>
  <sheetViews>
    <sheetView view="pageLayout" topLeftCell="A16" zoomScaleNormal="100" zoomScaleSheetLayoutView="100" workbookViewId="0">
      <selection activeCell="B41" sqref="B41"/>
    </sheetView>
  </sheetViews>
  <sheetFormatPr defaultRowHeight="12.75" x14ac:dyDescent="0.2"/>
  <cols>
    <col min="1" max="1" width="5.140625" style="85" customWidth="1"/>
    <col min="2" max="2" width="13.140625" style="83" customWidth="1"/>
    <col min="3" max="3" width="44.85546875" style="83" customWidth="1"/>
    <col min="4" max="4" width="4.7109375" style="84" customWidth="1"/>
    <col min="5" max="5" width="11.7109375" style="83" customWidth="1"/>
    <col min="6" max="6" width="14" style="83" customWidth="1"/>
    <col min="7" max="7" width="14" style="82" customWidth="1"/>
    <col min="8" max="8" width="8.85546875" style="81" customWidth="1"/>
    <col min="9" max="16384" width="9.140625" style="80"/>
  </cols>
  <sheetData>
    <row r="1" spans="1:9" ht="33" customHeight="1" x14ac:dyDescent="0.2">
      <c r="A1" s="155" t="s">
        <v>28</v>
      </c>
      <c r="B1" s="156"/>
      <c r="C1" s="156"/>
      <c r="D1" s="156"/>
      <c r="E1" s="156"/>
      <c r="F1" s="156"/>
      <c r="G1" s="157"/>
    </row>
    <row r="2" spans="1:9" ht="33" customHeight="1" thickBot="1" x14ac:dyDescent="0.25">
      <c r="A2" s="158" t="s">
        <v>88</v>
      </c>
      <c r="B2" s="159"/>
      <c r="C2" s="159"/>
      <c r="D2" s="159"/>
      <c r="E2" s="159"/>
      <c r="F2" s="159"/>
      <c r="G2" s="160"/>
    </row>
    <row r="3" spans="1:9" s="132" customFormat="1" ht="28.5" customHeight="1" x14ac:dyDescent="0.2">
      <c r="A3" s="134" t="s">
        <v>0</v>
      </c>
      <c r="B3" s="134" t="s">
        <v>1</v>
      </c>
      <c r="C3" s="135" t="s">
        <v>2</v>
      </c>
      <c r="D3" s="134" t="s">
        <v>3</v>
      </c>
      <c r="E3" s="134" t="s">
        <v>7</v>
      </c>
      <c r="F3" s="134" t="s">
        <v>4</v>
      </c>
      <c r="G3" s="134" t="s">
        <v>8</v>
      </c>
      <c r="H3" s="133"/>
    </row>
    <row r="4" spans="1:9" x14ac:dyDescent="0.2">
      <c r="A4" s="131"/>
      <c r="B4" s="130"/>
      <c r="C4" s="129"/>
      <c r="D4" s="128"/>
      <c r="E4" s="127"/>
      <c r="F4" s="127"/>
      <c r="G4" s="127"/>
    </row>
    <row r="5" spans="1:9" x14ac:dyDescent="0.2">
      <c r="A5" s="106"/>
      <c r="B5" s="105">
        <v>1</v>
      </c>
      <c r="C5" s="120" t="s">
        <v>31</v>
      </c>
      <c r="D5" s="103"/>
      <c r="E5" s="103"/>
      <c r="F5" s="119"/>
      <c r="G5" s="118"/>
    </row>
    <row r="6" spans="1:9" ht="110.25" customHeight="1" x14ac:dyDescent="0.2">
      <c r="A6" s="99">
        <f>MAX($A$5:A5)+1</f>
        <v>1</v>
      </c>
      <c r="B6" s="98"/>
      <c r="C6" s="97" t="s">
        <v>115</v>
      </c>
      <c r="D6" s="96" t="s">
        <v>18</v>
      </c>
      <c r="E6" s="94">
        <v>1</v>
      </c>
      <c r="F6" s="145"/>
      <c r="G6" s="146">
        <f>E6*F6</f>
        <v>0</v>
      </c>
      <c r="I6" s="1"/>
    </row>
    <row r="7" spans="1:9" ht="111.75" customHeight="1" x14ac:dyDescent="0.2">
      <c r="A7" s="99">
        <f>MAX($A$5:A6)+1</f>
        <v>2</v>
      </c>
      <c r="B7" s="98"/>
      <c r="C7" s="97" t="s">
        <v>114</v>
      </c>
      <c r="D7" s="96" t="s">
        <v>18</v>
      </c>
      <c r="E7" s="94">
        <v>1</v>
      </c>
      <c r="F7" s="145"/>
      <c r="G7" s="146">
        <f>E7*F7</f>
        <v>0</v>
      </c>
      <c r="I7" s="1"/>
    </row>
    <row r="8" spans="1:9" x14ac:dyDescent="0.2">
      <c r="A8" s="93"/>
      <c r="B8" s="92"/>
      <c r="C8" s="91"/>
      <c r="D8" s="90"/>
      <c r="E8" s="88"/>
      <c r="F8" s="88"/>
      <c r="G8" s="88"/>
    </row>
    <row r="9" spans="1:9" s="81" customFormat="1" x14ac:dyDescent="0.2">
      <c r="A9" s="93"/>
      <c r="B9" s="126"/>
      <c r="C9" s="125"/>
      <c r="D9" s="124"/>
      <c r="E9" s="123"/>
      <c r="F9" s="123"/>
      <c r="G9" s="122"/>
      <c r="I9" s="80"/>
    </row>
    <row r="10" spans="1:9" s="81" customFormat="1" x14ac:dyDescent="0.2">
      <c r="A10" s="106"/>
      <c r="B10" s="105">
        <v>2</v>
      </c>
      <c r="C10" s="120" t="s">
        <v>32</v>
      </c>
      <c r="D10" s="103"/>
      <c r="E10" s="103"/>
      <c r="F10" s="119"/>
      <c r="G10" s="118"/>
      <c r="I10" s="80"/>
    </row>
    <row r="11" spans="1:9" s="81" customFormat="1" ht="51" x14ac:dyDescent="0.2">
      <c r="A11" s="99">
        <f>MAX($A$5:A10)+1</f>
        <v>3</v>
      </c>
      <c r="B11" s="98"/>
      <c r="C11" s="97" t="s">
        <v>33</v>
      </c>
      <c r="D11" s="96" t="s">
        <v>16</v>
      </c>
      <c r="E11" s="94">
        <v>2</v>
      </c>
      <c r="F11" s="145"/>
      <c r="G11" s="146">
        <f>E11*F11</f>
        <v>0</v>
      </c>
      <c r="I11" s="1"/>
    </row>
    <row r="12" spans="1:9" s="81" customFormat="1" ht="25.5" x14ac:dyDescent="0.2">
      <c r="A12" s="99">
        <f>MAX($A$5:A11)+1</f>
        <v>4</v>
      </c>
      <c r="B12" s="98"/>
      <c r="C12" s="97" t="s">
        <v>34</v>
      </c>
      <c r="D12" s="96" t="s">
        <v>16</v>
      </c>
      <c r="E12" s="94">
        <v>2</v>
      </c>
      <c r="F12" s="145"/>
      <c r="G12" s="146">
        <f>E12*F12</f>
        <v>0</v>
      </c>
      <c r="I12" s="1"/>
    </row>
    <row r="13" spans="1:9" s="81" customFormat="1" x14ac:dyDescent="0.2">
      <c r="A13" s="113"/>
      <c r="B13" s="92"/>
      <c r="C13" s="91"/>
      <c r="D13" s="90"/>
      <c r="E13" s="89"/>
      <c r="F13" s="88"/>
      <c r="G13" s="87"/>
      <c r="I13" s="80"/>
    </row>
    <row r="14" spans="1:9" s="81" customFormat="1" x14ac:dyDescent="0.2">
      <c r="A14" s="106"/>
      <c r="B14" s="105">
        <v>3</v>
      </c>
      <c r="C14" s="120" t="s">
        <v>9</v>
      </c>
      <c r="D14" s="103"/>
      <c r="E14" s="103"/>
      <c r="F14" s="119"/>
      <c r="G14" s="118"/>
      <c r="I14" s="80"/>
    </row>
    <row r="15" spans="1:9" s="81" customFormat="1" ht="12" customHeight="1" x14ac:dyDescent="0.2">
      <c r="A15" s="99">
        <f>MAX($A$5:A14)+1</f>
        <v>5</v>
      </c>
      <c r="B15" s="98"/>
      <c r="C15" s="117" t="s">
        <v>35</v>
      </c>
      <c r="D15" s="116" t="s">
        <v>17</v>
      </c>
      <c r="E15" s="95">
        <f>3000</f>
        <v>3000</v>
      </c>
      <c r="F15" s="145"/>
      <c r="G15" s="146">
        <f>E15*F15</f>
        <v>0</v>
      </c>
      <c r="I15" s="1"/>
    </row>
    <row r="16" spans="1:9" s="81" customFormat="1" x14ac:dyDescent="0.2">
      <c r="A16" s="121">
        <f>MAX($A$6:A15)+1</f>
        <v>6</v>
      </c>
      <c r="B16" s="115"/>
      <c r="C16" s="117" t="s">
        <v>36</v>
      </c>
      <c r="D16" s="116" t="s">
        <v>17</v>
      </c>
      <c r="E16" s="95">
        <v>230</v>
      </c>
      <c r="F16" s="145"/>
      <c r="G16" s="146">
        <f>E16*F16</f>
        <v>0</v>
      </c>
      <c r="I16" s="1"/>
    </row>
    <row r="17" spans="1:9" s="81" customFormat="1" x14ac:dyDescent="0.2">
      <c r="A17" s="121">
        <f>MAX($A$6:A16)+1</f>
        <v>7</v>
      </c>
      <c r="B17" s="115"/>
      <c r="C17" s="117" t="s">
        <v>37</v>
      </c>
      <c r="D17" s="116" t="s">
        <v>17</v>
      </c>
      <c r="E17" s="95">
        <v>550</v>
      </c>
      <c r="F17" s="145"/>
      <c r="G17" s="146">
        <f>E17*F17</f>
        <v>0</v>
      </c>
      <c r="I17" s="1"/>
    </row>
    <row r="18" spans="1:9" s="81" customFormat="1" x14ac:dyDescent="0.2">
      <c r="A18" s="113"/>
      <c r="B18" s="92"/>
      <c r="C18" s="91"/>
      <c r="D18" s="90"/>
      <c r="E18" s="89"/>
      <c r="F18" s="88"/>
      <c r="G18" s="87"/>
      <c r="I18" s="80"/>
    </row>
    <row r="19" spans="1:9" s="81" customFormat="1" x14ac:dyDescent="0.2">
      <c r="A19" s="106"/>
      <c r="B19" s="105">
        <v>4</v>
      </c>
      <c r="C19" s="120" t="s">
        <v>10</v>
      </c>
      <c r="D19" s="103"/>
      <c r="E19" s="103"/>
      <c r="F19" s="119"/>
      <c r="G19" s="118"/>
      <c r="I19" s="80"/>
    </row>
    <row r="20" spans="1:9" s="81" customFormat="1" x14ac:dyDescent="0.2">
      <c r="A20" s="99">
        <f>MAX($A$5:A19)+1</f>
        <v>8</v>
      </c>
      <c r="B20" s="98"/>
      <c r="C20" s="117" t="s">
        <v>38</v>
      </c>
      <c r="D20" s="116" t="s">
        <v>17</v>
      </c>
      <c r="E20" s="95">
        <v>2400</v>
      </c>
      <c r="F20" s="145"/>
      <c r="G20" s="146">
        <f t="shared" ref="G20:G25" si="0">E20*F20</f>
        <v>0</v>
      </c>
      <c r="I20" s="1"/>
    </row>
    <row r="21" spans="1:9" s="81" customFormat="1" ht="25.5" x14ac:dyDescent="0.2">
      <c r="A21" s="99">
        <f>MAX($A$5:A20)+1</f>
        <v>9</v>
      </c>
      <c r="B21" s="98"/>
      <c r="C21" s="117" t="s">
        <v>57</v>
      </c>
      <c r="D21" s="116" t="s">
        <v>17</v>
      </c>
      <c r="E21" s="95">
        <v>800</v>
      </c>
      <c r="F21" s="145"/>
      <c r="G21" s="146">
        <f t="shared" si="0"/>
        <v>0</v>
      </c>
      <c r="I21" s="1"/>
    </row>
    <row r="22" spans="1:9" s="81" customFormat="1" x14ac:dyDescent="0.2">
      <c r="A22" s="99">
        <f>MAX($A$5:A21)+1</f>
        <v>10</v>
      </c>
      <c r="B22" s="98"/>
      <c r="C22" s="117" t="s">
        <v>11</v>
      </c>
      <c r="D22" s="116" t="s">
        <v>18</v>
      </c>
      <c r="E22" s="95">
        <v>1</v>
      </c>
      <c r="F22" s="145"/>
      <c r="G22" s="146">
        <f t="shared" si="0"/>
        <v>0</v>
      </c>
      <c r="I22" s="1"/>
    </row>
    <row r="23" spans="1:9" s="81" customFormat="1" x14ac:dyDescent="0.2">
      <c r="A23" s="99">
        <f>MAX($A$5:A22)+1</f>
        <v>11</v>
      </c>
      <c r="B23" s="98"/>
      <c r="C23" s="117" t="s">
        <v>12</v>
      </c>
      <c r="D23" s="116" t="s">
        <v>18</v>
      </c>
      <c r="E23" s="95">
        <v>1</v>
      </c>
      <c r="F23" s="145"/>
      <c r="G23" s="146">
        <f t="shared" si="0"/>
        <v>0</v>
      </c>
      <c r="I23" s="1"/>
    </row>
    <row r="24" spans="1:9" s="81" customFormat="1" x14ac:dyDescent="0.2">
      <c r="A24" s="121">
        <f>MAX($A$5:A23)+1</f>
        <v>12</v>
      </c>
      <c r="B24" s="115"/>
      <c r="C24" s="117" t="s">
        <v>58</v>
      </c>
      <c r="D24" s="116" t="s">
        <v>71</v>
      </c>
      <c r="E24" s="95">
        <v>230</v>
      </c>
      <c r="F24" s="145"/>
      <c r="G24" s="146">
        <f t="shared" si="0"/>
        <v>0</v>
      </c>
      <c r="I24" s="1"/>
    </row>
    <row r="25" spans="1:9" s="81" customFormat="1" x14ac:dyDescent="0.2">
      <c r="A25" s="121">
        <f>MAX($A$5:A24)+1</f>
        <v>13</v>
      </c>
      <c r="B25" s="115"/>
      <c r="C25" s="117" t="s">
        <v>59</v>
      </c>
      <c r="D25" s="116" t="s">
        <v>71</v>
      </c>
      <c r="E25" s="95">
        <v>230</v>
      </c>
      <c r="F25" s="145"/>
      <c r="G25" s="146">
        <f t="shared" si="0"/>
        <v>0</v>
      </c>
      <c r="I25" s="1"/>
    </row>
    <row r="26" spans="1:9" s="81" customFormat="1" x14ac:dyDescent="0.2">
      <c r="A26" s="113"/>
      <c r="B26" s="92"/>
      <c r="C26" s="91"/>
      <c r="D26" s="90"/>
      <c r="E26" s="89"/>
      <c r="F26" s="88"/>
      <c r="G26" s="87"/>
      <c r="I26" s="80"/>
    </row>
    <row r="27" spans="1:9" s="81" customFormat="1" x14ac:dyDescent="0.2">
      <c r="A27" s="106"/>
      <c r="B27" s="105">
        <v>5</v>
      </c>
      <c r="C27" s="104" t="s">
        <v>39</v>
      </c>
      <c r="D27" s="103"/>
      <c r="E27" s="103"/>
      <c r="F27" s="102"/>
      <c r="G27" s="101"/>
      <c r="I27" s="80"/>
    </row>
    <row r="28" spans="1:9" s="81" customFormat="1" x14ac:dyDescent="0.2">
      <c r="A28" s="99">
        <f>MAX($A$5:A27)+1</f>
        <v>14</v>
      </c>
      <c r="B28" s="100"/>
      <c r="C28" s="97" t="s">
        <v>116</v>
      </c>
      <c r="D28" s="96" t="s">
        <v>18</v>
      </c>
      <c r="E28" s="95">
        <v>1</v>
      </c>
      <c r="F28" s="145"/>
      <c r="G28" s="146">
        <f t="shared" ref="G28:G38" si="1">E28*F28</f>
        <v>0</v>
      </c>
      <c r="I28" s="1"/>
    </row>
    <row r="29" spans="1:9" s="81" customFormat="1" x14ac:dyDescent="0.2">
      <c r="A29" s="99">
        <f>MAX($A$5:A28)+1</f>
        <v>15</v>
      </c>
      <c r="B29" s="98"/>
      <c r="C29" s="97" t="s">
        <v>40</v>
      </c>
      <c r="D29" s="96" t="s">
        <v>18</v>
      </c>
      <c r="E29" s="95">
        <v>1</v>
      </c>
      <c r="F29" s="145"/>
      <c r="G29" s="146">
        <f t="shared" si="1"/>
        <v>0</v>
      </c>
      <c r="I29" s="1"/>
    </row>
    <row r="30" spans="1:9" s="81" customFormat="1" x14ac:dyDescent="0.2">
      <c r="A30" s="99">
        <f>MAX($A$5:A29)+1</f>
        <v>16</v>
      </c>
      <c r="B30" s="98"/>
      <c r="C30" s="97" t="s">
        <v>41</v>
      </c>
      <c r="D30" s="96" t="s">
        <v>18</v>
      </c>
      <c r="E30" s="95">
        <v>1</v>
      </c>
      <c r="F30" s="145"/>
      <c r="G30" s="146">
        <f t="shared" si="1"/>
        <v>0</v>
      </c>
      <c r="I30" s="1"/>
    </row>
    <row r="31" spans="1:9" s="81" customFormat="1" x14ac:dyDescent="0.2">
      <c r="A31" s="99">
        <f>MAX($A$5:A30)+1</f>
        <v>17</v>
      </c>
      <c r="B31" s="98"/>
      <c r="C31" s="97" t="s">
        <v>42</v>
      </c>
      <c r="D31" s="96" t="s">
        <v>18</v>
      </c>
      <c r="E31" s="95">
        <v>1</v>
      </c>
      <c r="F31" s="145"/>
      <c r="G31" s="146">
        <f t="shared" si="1"/>
        <v>0</v>
      </c>
      <c r="I31" s="1"/>
    </row>
    <row r="32" spans="1:9" s="81" customFormat="1" x14ac:dyDescent="0.2">
      <c r="A32" s="99">
        <f>MAX($A$5:A31)+1</f>
        <v>18</v>
      </c>
      <c r="B32" s="98"/>
      <c r="C32" s="97" t="s">
        <v>43</v>
      </c>
      <c r="D32" s="96" t="s">
        <v>18</v>
      </c>
      <c r="E32" s="95">
        <v>1</v>
      </c>
      <c r="F32" s="145"/>
      <c r="G32" s="146">
        <f t="shared" si="1"/>
        <v>0</v>
      </c>
      <c r="I32" s="1"/>
    </row>
    <row r="33" spans="1:10" x14ac:dyDescent="0.2">
      <c r="A33" s="99">
        <f>MAX($A$5:A32)+1</f>
        <v>19</v>
      </c>
      <c r="B33" s="98"/>
      <c r="C33" s="97" t="s">
        <v>44</v>
      </c>
      <c r="D33" s="96" t="s">
        <v>18</v>
      </c>
      <c r="E33" s="95">
        <v>1</v>
      </c>
      <c r="F33" s="145"/>
      <c r="G33" s="146">
        <f t="shared" si="1"/>
        <v>0</v>
      </c>
      <c r="I33" s="1"/>
      <c r="J33" s="81"/>
    </row>
    <row r="34" spans="1:10" s="81" customFormat="1" x14ac:dyDescent="0.2">
      <c r="A34" s="99">
        <f>MAX($A$5:A33)+1</f>
        <v>20</v>
      </c>
      <c r="B34" s="98"/>
      <c r="C34" s="97" t="s">
        <v>60</v>
      </c>
      <c r="D34" s="96" t="s">
        <v>18</v>
      </c>
      <c r="E34" s="95">
        <v>1</v>
      </c>
      <c r="F34" s="145"/>
      <c r="G34" s="146">
        <f t="shared" si="1"/>
        <v>0</v>
      </c>
      <c r="I34" s="1"/>
    </row>
    <row r="35" spans="1:10" s="81" customFormat="1" x14ac:dyDescent="0.2">
      <c r="A35" s="99">
        <f>MAX($A$5:A34)+1</f>
        <v>21</v>
      </c>
      <c r="B35" s="98"/>
      <c r="C35" s="97" t="s">
        <v>61</v>
      </c>
      <c r="D35" s="96" t="s">
        <v>18</v>
      </c>
      <c r="E35" s="95">
        <v>1</v>
      </c>
      <c r="F35" s="145"/>
      <c r="G35" s="146">
        <f t="shared" si="1"/>
        <v>0</v>
      </c>
      <c r="I35" s="1"/>
    </row>
    <row r="36" spans="1:10" s="81" customFormat="1" x14ac:dyDescent="0.2">
      <c r="A36" s="99">
        <f>MAX($A$5:A35)+1</f>
        <v>22</v>
      </c>
      <c r="B36" s="115"/>
      <c r="C36" s="114" t="s">
        <v>62</v>
      </c>
      <c r="D36" s="96" t="s">
        <v>18</v>
      </c>
      <c r="E36" s="95">
        <v>1</v>
      </c>
      <c r="F36" s="145"/>
      <c r="G36" s="146">
        <f t="shared" si="1"/>
        <v>0</v>
      </c>
      <c r="I36" s="1"/>
    </row>
    <row r="37" spans="1:10" ht="25.5" x14ac:dyDescent="0.2">
      <c r="A37" s="99">
        <f>MAX($A$5:A36)+1</f>
        <v>23</v>
      </c>
      <c r="B37" s="115"/>
      <c r="C37" s="114" t="s">
        <v>45</v>
      </c>
      <c r="D37" s="96" t="s">
        <v>18</v>
      </c>
      <c r="E37" s="95">
        <v>1</v>
      </c>
      <c r="F37" s="145"/>
      <c r="G37" s="146">
        <f t="shared" si="1"/>
        <v>0</v>
      </c>
      <c r="I37" s="1"/>
      <c r="J37" s="81"/>
    </row>
    <row r="38" spans="1:10" s="81" customFormat="1" x14ac:dyDescent="0.2">
      <c r="A38" s="99">
        <f>MAX($A$5:A37)+1</f>
        <v>24</v>
      </c>
      <c r="B38" s="115"/>
      <c r="C38" s="114" t="s">
        <v>46</v>
      </c>
      <c r="D38" s="96" t="s">
        <v>18</v>
      </c>
      <c r="E38" s="95">
        <v>1</v>
      </c>
      <c r="F38" s="145"/>
      <c r="G38" s="146">
        <f t="shared" si="1"/>
        <v>0</v>
      </c>
      <c r="I38" s="1"/>
    </row>
    <row r="39" spans="1:10" s="81" customFormat="1" x14ac:dyDescent="0.2">
      <c r="A39" s="113"/>
      <c r="B39" s="112"/>
      <c r="C39" s="111"/>
      <c r="D39" s="110"/>
      <c r="E39" s="109"/>
      <c r="F39" s="108"/>
      <c r="G39" s="107"/>
      <c r="I39" s="80"/>
    </row>
    <row r="40" spans="1:10" s="81" customFormat="1" x14ac:dyDescent="0.2">
      <c r="A40" s="106"/>
      <c r="B40" s="105">
        <v>6</v>
      </c>
      <c r="C40" s="104" t="s">
        <v>47</v>
      </c>
      <c r="D40" s="103"/>
      <c r="E40" s="103"/>
      <c r="F40" s="102"/>
      <c r="G40" s="101"/>
      <c r="I40" s="80"/>
    </row>
    <row r="41" spans="1:10" s="81" customFormat="1" x14ac:dyDescent="0.2">
      <c r="A41" s="99">
        <f>MAX($A$5:A40)+1</f>
        <v>25</v>
      </c>
      <c r="B41" s="100"/>
      <c r="C41" s="97" t="s">
        <v>94</v>
      </c>
      <c r="D41" s="96" t="s">
        <v>5</v>
      </c>
      <c r="E41" s="95">
        <v>1</v>
      </c>
      <c r="F41" s="145"/>
      <c r="G41" s="146">
        <f>E41*F41</f>
        <v>0</v>
      </c>
      <c r="I41" s="1"/>
    </row>
    <row r="42" spans="1:10" x14ac:dyDescent="0.2">
      <c r="A42" s="113"/>
      <c r="B42" s="92"/>
      <c r="C42" s="91"/>
      <c r="D42" s="90"/>
      <c r="E42" s="89"/>
      <c r="F42" s="88"/>
      <c r="G42" s="87"/>
    </row>
    <row r="43" spans="1:10" s="51" customFormat="1" x14ac:dyDescent="0.2">
      <c r="A43" s="49"/>
      <c r="B43" s="50"/>
      <c r="C43" s="50" t="s">
        <v>66</v>
      </c>
      <c r="D43" s="50"/>
      <c r="E43" s="50"/>
      <c r="F43" s="50"/>
      <c r="G43" s="142">
        <f>SUM(G5:G42)</f>
        <v>0</v>
      </c>
      <c r="I43" s="86"/>
    </row>
  </sheetData>
  <mergeCells count="2">
    <mergeCell ref="A1:G1"/>
    <mergeCell ref="A2:G2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90" fitToHeight="0" orientation="portrait" r:id="rId1"/>
  <headerFooter alignWithMargins="0">
    <oddHeader>&amp;LSnížení energetické náročnosti Zlíchovského tunelu 
Část D - Technická specifikace&amp;C
&amp;RTechnická dokumentace
   7/2021</oddHeader>
    <oddFooter>Stránka &amp;P z &amp;N</oddFooter>
  </headerFooter>
  <rowBreaks count="1" manualBreakCount="1">
    <brk id="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view="pageLayout" topLeftCell="A7" zoomScaleNormal="100" zoomScaleSheetLayoutView="100" workbookViewId="0">
      <selection activeCell="E33" sqref="E33"/>
    </sheetView>
  </sheetViews>
  <sheetFormatPr defaultRowHeight="12.75" x14ac:dyDescent="0.2"/>
  <cols>
    <col min="1" max="1" width="5.140625" style="5" customWidth="1"/>
    <col min="2" max="2" width="13.140625" style="2" customWidth="1"/>
    <col min="3" max="3" width="44.85546875" style="2" customWidth="1"/>
    <col min="4" max="4" width="4.7109375" style="3" customWidth="1"/>
    <col min="5" max="5" width="11.7109375" style="2" customWidth="1"/>
    <col min="6" max="6" width="10.28515625" style="2" customWidth="1"/>
    <col min="7" max="7" width="14" style="12" customWidth="1"/>
    <col min="8" max="8" width="8.85546875" customWidth="1"/>
    <col min="9" max="10" width="11.7109375" style="1" bestFit="1" customWidth="1"/>
    <col min="11" max="16384" width="9.140625" style="1"/>
  </cols>
  <sheetData>
    <row r="1" spans="1:8" ht="33" customHeight="1" x14ac:dyDescent="0.2">
      <c r="A1" s="149" t="s">
        <v>28</v>
      </c>
      <c r="B1" s="150"/>
      <c r="C1" s="150"/>
      <c r="D1" s="150"/>
      <c r="E1" s="150"/>
      <c r="F1" s="150"/>
      <c r="G1" s="151"/>
    </row>
    <row r="2" spans="1:8" ht="33" customHeight="1" thickBot="1" x14ac:dyDescent="0.25">
      <c r="A2" s="152" t="s">
        <v>86</v>
      </c>
      <c r="B2" s="153"/>
      <c r="C2" s="153"/>
      <c r="D2" s="153"/>
      <c r="E2" s="153"/>
      <c r="F2" s="153"/>
      <c r="G2" s="154"/>
    </row>
    <row r="3" spans="1:8" s="14" customFormat="1" ht="28.5" customHeight="1" x14ac:dyDescent="0.2">
      <c r="A3" s="74" t="s">
        <v>0</v>
      </c>
      <c r="B3" s="74" t="s">
        <v>1</v>
      </c>
      <c r="C3" s="75" t="s">
        <v>2</v>
      </c>
      <c r="D3" s="74" t="s">
        <v>3</v>
      </c>
      <c r="E3" s="74" t="s">
        <v>7</v>
      </c>
      <c r="F3" s="74" t="s">
        <v>4</v>
      </c>
      <c r="G3" s="74" t="s">
        <v>8</v>
      </c>
      <c r="H3" s="13"/>
    </row>
    <row r="4" spans="1:8" x14ac:dyDescent="0.2">
      <c r="A4" s="69"/>
      <c r="B4" s="70"/>
      <c r="C4" s="71"/>
      <c r="D4" s="72"/>
      <c r="E4" s="73"/>
      <c r="F4" s="73"/>
      <c r="G4" s="73"/>
    </row>
    <row r="5" spans="1:8" x14ac:dyDescent="0.2">
      <c r="A5" s="44"/>
      <c r="B5" s="45">
        <v>1</v>
      </c>
      <c r="C5" s="58" t="s">
        <v>67</v>
      </c>
      <c r="D5" s="46"/>
      <c r="E5" s="46"/>
      <c r="F5" s="59"/>
      <c r="G5" s="60"/>
    </row>
    <row r="6" spans="1:8" ht="63.75" customHeight="1" x14ac:dyDescent="0.2">
      <c r="A6" s="10">
        <f>MAX($A$2:A5)+1</f>
        <v>1</v>
      </c>
      <c r="B6" s="7"/>
      <c r="C6" s="6" t="s">
        <v>108</v>
      </c>
      <c r="D6" s="47" t="s">
        <v>16</v>
      </c>
      <c r="E6" s="8">
        <v>2</v>
      </c>
      <c r="F6" s="140"/>
      <c r="G6" s="139">
        <f>E6*F6</f>
        <v>0</v>
      </c>
    </row>
    <row r="7" spans="1:8" x14ac:dyDescent="0.2">
      <c r="A7" s="10">
        <f>MAX($A$2:A6)+1</f>
        <v>2</v>
      </c>
      <c r="B7" s="7"/>
      <c r="C7" s="6" t="s">
        <v>77</v>
      </c>
      <c r="D7" s="47" t="s">
        <v>17</v>
      </c>
      <c r="E7" s="8">
        <v>5.2</v>
      </c>
      <c r="F7" s="140"/>
      <c r="G7" s="139">
        <f>E7*F7</f>
        <v>0</v>
      </c>
    </row>
    <row r="8" spans="1:8" x14ac:dyDescent="0.2">
      <c r="A8" s="10">
        <f>MAX($A$2:A7)+1</f>
        <v>3</v>
      </c>
      <c r="B8" s="7"/>
      <c r="C8" s="6" t="s">
        <v>78</v>
      </c>
      <c r="D8" s="47" t="s">
        <v>68</v>
      </c>
      <c r="E8" s="8">
        <v>0.5</v>
      </c>
      <c r="F8" s="140"/>
      <c r="G8" s="139">
        <f>E8*F8</f>
        <v>0</v>
      </c>
    </row>
    <row r="10" spans="1:8" x14ac:dyDescent="0.2">
      <c r="A10" s="44"/>
      <c r="B10" s="45">
        <v>2</v>
      </c>
      <c r="C10" s="58" t="s">
        <v>69</v>
      </c>
      <c r="D10" s="46"/>
      <c r="E10" s="46"/>
      <c r="F10" s="59"/>
      <c r="G10" s="60"/>
    </row>
    <row r="11" spans="1:8" ht="25.5" x14ac:dyDescent="0.2">
      <c r="A11" s="10">
        <f>MAX($A$2:A10)+1</f>
        <v>4</v>
      </c>
      <c r="B11" s="7"/>
      <c r="C11" s="6" t="s">
        <v>79</v>
      </c>
      <c r="D11" s="47" t="s">
        <v>16</v>
      </c>
      <c r="E11" s="8">
        <v>2</v>
      </c>
      <c r="F11" s="140"/>
      <c r="G11" s="139">
        <f>E11*F11</f>
        <v>0</v>
      </c>
    </row>
    <row r="12" spans="1:8" x14ac:dyDescent="0.2">
      <c r="A12" s="10">
        <f>MAX($A$2:A11)+1</f>
        <v>5</v>
      </c>
      <c r="B12" s="7"/>
      <c r="C12" s="6" t="s">
        <v>70</v>
      </c>
      <c r="D12" s="47" t="s">
        <v>18</v>
      </c>
      <c r="E12" s="8">
        <v>2</v>
      </c>
      <c r="F12" s="140"/>
      <c r="G12" s="139">
        <f>E12*F12</f>
        <v>0</v>
      </c>
    </row>
    <row r="13" spans="1:8" ht="15" customHeight="1" x14ac:dyDescent="0.2">
      <c r="A13" s="10">
        <f>MAX($A$2:A12)+1</f>
        <v>6</v>
      </c>
      <c r="B13" s="7"/>
      <c r="C13" s="6" t="s">
        <v>80</v>
      </c>
      <c r="D13" s="47" t="s">
        <v>18</v>
      </c>
      <c r="E13" s="8">
        <v>2</v>
      </c>
      <c r="F13" s="140"/>
      <c r="G13" s="139">
        <f>E13*F13</f>
        <v>0</v>
      </c>
    </row>
    <row r="14" spans="1:8" x14ac:dyDescent="0.2">
      <c r="A14" s="10">
        <f>MAX($A$2:A13)+1</f>
        <v>7</v>
      </c>
      <c r="B14" s="7"/>
      <c r="C14" s="6" t="s">
        <v>81</v>
      </c>
      <c r="D14" s="47" t="s">
        <v>71</v>
      </c>
      <c r="E14" s="8">
        <v>0.5</v>
      </c>
      <c r="F14" s="140"/>
      <c r="G14" s="139">
        <f>E14*F14</f>
        <v>0</v>
      </c>
    </row>
    <row r="16" spans="1:8" x14ac:dyDescent="0.2">
      <c r="A16" s="44"/>
      <c r="B16" s="45">
        <v>3</v>
      </c>
      <c r="C16" s="58" t="s">
        <v>72</v>
      </c>
      <c r="D16" s="46"/>
      <c r="E16" s="46"/>
      <c r="F16" s="59"/>
      <c r="G16" s="60"/>
    </row>
    <row r="17" spans="1:10" ht="25.5" x14ac:dyDescent="0.2">
      <c r="A17" s="10">
        <f>MAX($A$2:A16)+1</f>
        <v>8</v>
      </c>
      <c r="B17" s="7"/>
      <c r="C17" s="6" t="s">
        <v>82</v>
      </c>
      <c r="D17" s="47" t="s">
        <v>16</v>
      </c>
      <c r="E17" s="8">
        <v>2</v>
      </c>
      <c r="F17" s="140"/>
      <c r="G17" s="139">
        <f>E17*F17</f>
        <v>0</v>
      </c>
    </row>
    <row r="18" spans="1:10" x14ac:dyDescent="0.2">
      <c r="A18" s="10">
        <f>MAX($A$2:A17)+1</f>
        <v>9</v>
      </c>
      <c r="B18" s="7"/>
      <c r="C18" s="6" t="s">
        <v>73</v>
      </c>
      <c r="D18" s="47" t="s">
        <v>16</v>
      </c>
      <c r="E18" s="8">
        <v>2</v>
      </c>
      <c r="F18" s="140"/>
      <c r="G18" s="139">
        <f>E18*F18</f>
        <v>0</v>
      </c>
    </row>
    <row r="19" spans="1:10" ht="15" customHeight="1" x14ac:dyDescent="0.2">
      <c r="A19" s="10">
        <f>MAX($A$2:A18)+1</f>
        <v>10</v>
      </c>
      <c r="B19" s="7"/>
      <c r="C19" s="6" t="s">
        <v>83</v>
      </c>
      <c r="D19" s="47" t="s">
        <v>18</v>
      </c>
      <c r="E19" s="8">
        <v>2</v>
      </c>
      <c r="F19" s="140"/>
      <c r="G19" s="139">
        <f>E19*F19</f>
        <v>0</v>
      </c>
    </row>
    <row r="20" spans="1:10" x14ac:dyDescent="0.2">
      <c r="A20" s="10">
        <f>MAX($A$2:A19)+1</f>
        <v>11</v>
      </c>
      <c r="B20" s="7"/>
      <c r="C20" s="6" t="s">
        <v>84</v>
      </c>
      <c r="D20" s="47" t="s">
        <v>71</v>
      </c>
      <c r="E20" s="8">
        <v>0.1</v>
      </c>
      <c r="F20" s="140"/>
      <c r="G20" s="139">
        <f>E20*F20</f>
        <v>0</v>
      </c>
    </row>
    <row r="21" spans="1:10" ht="25.5" x14ac:dyDescent="0.2">
      <c r="A21" s="137">
        <v>12</v>
      </c>
      <c r="B21" s="138"/>
      <c r="C21" s="28" t="s">
        <v>30</v>
      </c>
      <c r="D21" s="54" t="s">
        <v>18</v>
      </c>
      <c r="E21" s="9">
        <v>2</v>
      </c>
      <c r="F21" s="140"/>
      <c r="G21" s="139">
        <f>E21*F21</f>
        <v>0</v>
      </c>
    </row>
    <row r="23" spans="1:10" x14ac:dyDescent="0.2">
      <c r="A23" s="44"/>
      <c r="B23" s="45">
        <v>4</v>
      </c>
      <c r="C23" s="58" t="s">
        <v>19</v>
      </c>
      <c r="D23" s="46"/>
      <c r="E23" s="46"/>
      <c r="F23" s="59"/>
      <c r="G23" s="60"/>
    </row>
    <row r="24" spans="1:10" x14ac:dyDescent="0.2">
      <c r="A24" s="10">
        <f>MAX($A$2:A23)+1</f>
        <v>13</v>
      </c>
      <c r="B24" s="7"/>
      <c r="C24" s="6" t="s">
        <v>74</v>
      </c>
      <c r="D24" s="47" t="s">
        <v>18</v>
      </c>
      <c r="E24" s="8">
        <v>2</v>
      </c>
      <c r="F24" s="140"/>
      <c r="G24" s="139">
        <f>E24*F24</f>
        <v>0</v>
      </c>
    </row>
    <row r="25" spans="1:10" x14ac:dyDescent="0.2">
      <c r="A25" s="10">
        <f>MAX($A$2:A24)+1</f>
        <v>14</v>
      </c>
      <c r="B25" s="7"/>
      <c r="C25" s="6" t="s">
        <v>75</v>
      </c>
      <c r="D25" s="47" t="s">
        <v>16</v>
      </c>
      <c r="E25" s="8">
        <v>2</v>
      </c>
      <c r="F25" s="140"/>
      <c r="G25" s="139">
        <f>E25*F25</f>
        <v>0</v>
      </c>
    </row>
    <row r="26" spans="1:10" ht="25.5" x14ac:dyDescent="0.2">
      <c r="A26" s="10">
        <f>MAX($A$2:A25)+1</f>
        <v>15</v>
      </c>
      <c r="B26" s="7"/>
      <c r="C26" s="6" t="s">
        <v>76</v>
      </c>
      <c r="D26" s="47" t="s">
        <v>18</v>
      </c>
      <c r="E26" s="8">
        <v>2</v>
      </c>
      <c r="F26" s="140"/>
      <c r="G26" s="139">
        <f>E26*F26</f>
        <v>0</v>
      </c>
    </row>
    <row r="27" spans="1:10" x14ac:dyDescent="0.2">
      <c r="J27" s="11"/>
    </row>
    <row r="28" spans="1:10" s="51" customFormat="1" x14ac:dyDescent="0.2">
      <c r="A28" s="49"/>
      <c r="B28" s="50"/>
      <c r="C28" s="50" t="s">
        <v>121</v>
      </c>
      <c r="D28" s="50"/>
      <c r="E28" s="50"/>
      <c r="F28" s="50"/>
      <c r="G28" s="142">
        <f>SUM(G2:G26)</f>
        <v>0</v>
      </c>
      <c r="I28" s="11"/>
    </row>
    <row r="29" spans="1:10" x14ac:dyDescent="0.2">
      <c r="A29" s="62"/>
      <c r="B29" s="63"/>
      <c r="C29" s="64"/>
      <c r="D29" s="65"/>
      <c r="E29" s="66"/>
      <c r="F29" s="42"/>
      <c r="G29" s="43"/>
    </row>
    <row r="30" spans="1:10" x14ac:dyDescent="0.2">
      <c r="B30" s="39"/>
    </row>
    <row r="31" spans="1:10" s="2" customFormat="1" x14ac:dyDescent="0.2">
      <c r="A31" s="39"/>
      <c r="D31" s="3"/>
      <c r="G31" s="12"/>
      <c r="H31"/>
      <c r="I31" s="1"/>
      <c r="J31" s="1"/>
    </row>
  </sheetData>
  <mergeCells count="2">
    <mergeCell ref="A1:G1"/>
    <mergeCell ref="A2:G2"/>
  </mergeCells>
  <printOptions horizontalCentered="1"/>
  <pageMargins left="0.39370078740157483" right="0.39370078740157483" top="0.98425196850393704" bottom="0.78740157480314965" header="0.51181102362204722" footer="0.51181102362204722"/>
  <pageSetup paperSize="9" scale="93" fitToHeight="0" orientation="portrait" r:id="rId1"/>
  <headerFooter alignWithMargins="0">
    <oddHeader>&amp;LSnížení energetické náročnosti Zlíchovského tunelu 
Část D - Technická specifikace&amp;C
&amp;RTechnická dokumentace
  7/2021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REKAP</vt:lpstr>
      <vt:lpstr>ZAT - obecné</vt:lpstr>
      <vt:lpstr>ZAT - B.1</vt:lpstr>
      <vt:lpstr>ZAT - B.2</vt:lpstr>
      <vt:lpstr>ZAT - B.3</vt:lpstr>
      <vt:lpstr>REKAP!Názvy_tisku</vt:lpstr>
      <vt:lpstr>'ZAT - B.2'!Názvy_tisku</vt:lpstr>
      <vt:lpstr>'ZAT - obecné'!Názvy_tisku</vt:lpstr>
      <vt:lpstr>REKAP!Oblast_tisku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SOURAL, Jan (0100)</dc:creator>
  <cp:lastModifiedBy>Aleš Sládek</cp:lastModifiedBy>
  <cp:lastPrinted>2019-09-12T12:12:17Z</cp:lastPrinted>
  <dcterms:created xsi:type="dcterms:W3CDTF">2005-07-18T08:10:35Z</dcterms:created>
  <dcterms:modified xsi:type="dcterms:W3CDTF">2021-07-15T15:01:02Z</dcterms:modified>
</cp:coreProperties>
</file>